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200" tabRatio="665" activeTab="1"/>
  </bookViews>
  <sheets>
    <sheet name="Balance Sheet" sheetId="1" r:id="rId1"/>
    <sheet name="Income Statement" sheetId="2" r:id="rId2"/>
    <sheet name="Equity " sheetId="3" r:id="rId3"/>
    <sheet name="CashFlow" sheetId="4" r:id="rId4"/>
  </sheets>
  <definedNames>
    <definedName name="_xlnm.Print_Area" localSheetId="3">'CashFlow'!$A$1:$D$84</definedName>
    <definedName name="_xlnm.Print_Area" localSheetId="2">'Equity '!$A$1:$M$29</definedName>
    <definedName name="_xlnm.Print_Area" localSheetId="1">'Income Statement'!$A$1:$F$53</definedName>
  </definedNames>
  <calcPr fullCalcOnLoad="1"/>
</workbook>
</file>

<file path=xl/sharedStrings.xml><?xml version="1.0" encoding="utf-8"?>
<sst xmlns="http://schemas.openxmlformats.org/spreadsheetml/2006/main" count="180" uniqueCount="148">
  <si>
    <t>Revenue</t>
  </si>
  <si>
    <t>N/A</t>
  </si>
  <si>
    <t>Cash and bank balances</t>
  </si>
  <si>
    <t>Taxation</t>
  </si>
  <si>
    <t>RM'000</t>
  </si>
  <si>
    <t>INDIVIDUAL QUARTER</t>
  </si>
  <si>
    <t>CUMULATIVE QUARTER</t>
  </si>
  <si>
    <t>EPS - Basic (Sen)</t>
  </si>
  <si>
    <t>(Unaudited)</t>
  </si>
  <si>
    <t>Depreciation of property, plant and equipment</t>
  </si>
  <si>
    <t>Inventories</t>
  </si>
  <si>
    <t>Purchase of property, plant and equipment</t>
  </si>
  <si>
    <t>Share Capital</t>
  </si>
  <si>
    <t>CURRENT YEAR QUARTER</t>
  </si>
  <si>
    <t>PRECEDING YEAR CORRESPONDING QUARTER</t>
  </si>
  <si>
    <t>PRECEDING YEAR CORRESPONDING PERIOD</t>
  </si>
  <si>
    <t>(Audited)</t>
  </si>
  <si>
    <t>CASH AND CASH EQUIVALENTS COMPRISE:</t>
  </si>
  <si>
    <t>EPS - Diluted (sen)</t>
  </si>
  <si>
    <t>TOTAL</t>
  </si>
  <si>
    <t>Interest received</t>
  </si>
  <si>
    <t xml:space="preserve">RM ' 000 </t>
  </si>
  <si>
    <t>Current Year To Date</t>
  </si>
  <si>
    <t>TOTAL ASSETS</t>
  </si>
  <si>
    <t>EQUITY AND LIABILITIES</t>
  </si>
  <si>
    <t>ASSETS</t>
  </si>
  <si>
    <t>Non-current assets</t>
  </si>
  <si>
    <t>Property, plant and equipment</t>
  </si>
  <si>
    <t>TOTAL EQUITY AND LIABILITIES</t>
  </si>
  <si>
    <t>Reserves</t>
  </si>
  <si>
    <t>the parent (RM)</t>
  </si>
  <si>
    <t>Receivables</t>
  </si>
  <si>
    <t>Payables</t>
  </si>
  <si>
    <t>Goodwill on consolidation</t>
  </si>
  <si>
    <t>Deferred tax assets</t>
  </si>
  <si>
    <t>Note :</t>
  </si>
  <si>
    <t>Note:</t>
  </si>
  <si>
    <t>IDEAL JACOBS (MALAYSIA) CORPORATION BHD (857363-U)</t>
  </si>
  <si>
    <t>Property, plant and equipment written off</t>
  </si>
  <si>
    <t xml:space="preserve">Excess of fair value of subsidiary company </t>
  </si>
  <si>
    <t xml:space="preserve">    acquired over the cost of investment</t>
  </si>
  <si>
    <t>Allowance for slow moving inventories</t>
  </si>
  <si>
    <t>Holding company</t>
  </si>
  <si>
    <t>Director</t>
  </si>
  <si>
    <t>Company in which a director has interest</t>
  </si>
  <si>
    <t>Tax paid</t>
  </si>
  <si>
    <t>Interest paid</t>
  </si>
  <si>
    <t>Acquisition of subsidiary company</t>
  </si>
  <si>
    <t>Dividend paid</t>
  </si>
  <si>
    <t>Repayment of hire purchase creditor</t>
  </si>
  <si>
    <t>EFFECT OF EXCHANGE RATE CHANGES</t>
  </si>
  <si>
    <t>Fixed deposits with a licensed bank</t>
  </si>
  <si>
    <t>UNAUDITED CONDENSED CONSOLIDATED STATEMENT OF COMPREHENSIVE INCOME</t>
  </si>
  <si>
    <t>UNAUDITED CONDENSED CONSOLIDATED STATEMENT OF CASH FLOWS</t>
  </si>
  <si>
    <t>UNAUDITED CONDENSED CONSOLIDATED STATEMENT OF CHANGES IN EQUITY</t>
  </si>
  <si>
    <t>As at 01 January 2011</t>
  </si>
  <si>
    <t>Translation Reserve</t>
  </si>
  <si>
    <t>Statutory Reserve</t>
  </si>
  <si>
    <t>Distributable</t>
  </si>
  <si>
    <t>Total comprehensive income for the period</t>
  </si>
  <si>
    <t>Other income</t>
  </si>
  <si>
    <t>Finance costs</t>
  </si>
  <si>
    <t>Operating profit before changes in working capital</t>
  </si>
  <si>
    <t>UNAUDITED CONDENSED CONSOLIDATED STATEMENT OF FINANCIAL POSITION</t>
  </si>
  <si>
    <t>AS AT</t>
  </si>
  <si>
    <t>TOTAL NON-CURRENT ASSETS</t>
  </si>
  <si>
    <t>Current assets</t>
  </si>
  <si>
    <t>Trade receivables</t>
  </si>
  <si>
    <t>TOTAL CURRENT ASSETS</t>
  </si>
  <si>
    <t>Equity attributable to owners of the parent</t>
  </si>
  <si>
    <t>Share capital</t>
  </si>
  <si>
    <t>TOTAL EQUITY</t>
  </si>
  <si>
    <t>LIABILITIES</t>
  </si>
  <si>
    <t>Long-term borrowings</t>
  </si>
  <si>
    <t>Current liabilities</t>
  </si>
  <si>
    <t>Trade payables</t>
  </si>
  <si>
    <t>TOTAL CURRENT LIABILITIES</t>
  </si>
  <si>
    <t xml:space="preserve">Net assets per share attributable to owners of </t>
  </si>
  <si>
    <t>Notes :</t>
  </si>
  <si>
    <t>TOTAL LIABILITIES</t>
  </si>
  <si>
    <t>Number of ordinary shares in issue ('000) #</t>
  </si>
  <si>
    <t>(i)</t>
  </si>
  <si>
    <t>#</t>
  </si>
  <si>
    <t>Cost of sales</t>
  </si>
  <si>
    <t>Gross profit</t>
  </si>
  <si>
    <t>Operating expenses</t>
  </si>
  <si>
    <t xml:space="preserve">Weighted average number of ordinary shares </t>
  </si>
  <si>
    <t xml:space="preserve">    in issue ('000)</t>
  </si>
  <si>
    <t>Retained Earnings</t>
  </si>
  <si>
    <t>CASH FLOWS FROM OPERATING ACTIVITIES</t>
  </si>
  <si>
    <t>Adjustments:</t>
  </si>
  <si>
    <t>Interest income</t>
  </si>
  <si>
    <t>Interest expense</t>
  </si>
  <si>
    <t>CASH FLOWS FROM INVESTING ACTIVITY</t>
  </si>
  <si>
    <t>CASH FLOWS FROM FINANCING ACTIVITY</t>
  </si>
  <si>
    <t>CASH AND CASH EQUIVALENTS AT BEGINNING OF THE PERIOD</t>
  </si>
  <si>
    <t>CASH AND CASH EQUIVALENTS AT END OF THE PERIOD</t>
  </si>
  <si>
    <t xml:space="preserve">Other receivables </t>
  </si>
  <si>
    <t>Non-current liability</t>
  </si>
  <si>
    <t>Other payables</t>
  </si>
  <si>
    <t>Tax payable</t>
  </si>
  <si>
    <t xml:space="preserve">    Foreign exchange translation difference</t>
  </si>
  <si>
    <t xml:space="preserve">    Owners of the parent</t>
  </si>
  <si>
    <t>attributable to:</t>
  </si>
  <si>
    <t>statements for the financial year ended 31 December 2010 and the accompanying explanatory notes attached to</t>
  </si>
  <si>
    <t>the interim financial statements.</t>
  </si>
  <si>
    <t>The Condensed Consolidated Statement of Financial Position should be read in conjunction with the audited financial</t>
  </si>
  <si>
    <t xml:space="preserve">The Condensed Consolidated Comprehensive Income should be read in conjunction with the audited financial statements for the </t>
  </si>
  <si>
    <t>financial year ended 31 December 2010 and the accompanying explanatory notes attached to the interim financial statements.</t>
  </si>
  <si>
    <t xml:space="preserve">The Condensed Consolidated Statement if Changes In Equity should be read in conjunction with the audited financial statements for the financial year ended </t>
  </si>
  <si>
    <t>31 December 2010 and the accompanying explanatory notes attached to the interim financial statements.</t>
  </si>
  <si>
    <t>The Condensed Consolidated Statement of Cash Flows should be read in conjunction with the audited financial</t>
  </si>
  <si>
    <t>Based on the ordinary shares of RM0.10 each.</t>
  </si>
  <si>
    <t>FOR THE 2ND QUARTER ENDED 30 JUNE 2011</t>
  </si>
  <si>
    <t>UNAUDITED INTERIM FINANCIAL STATEMENTS FOR THE 2ND QUARTER ENDED 30 JUNE 2011</t>
  </si>
  <si>
    <t>AS AT 30 JUNE 2011</t>
  </si>
  <si>
    <t>As at 30 June 2011</t>
  </si>
  <si>
    <t>CURRENT YEAR TO DATE</t>
  </si>
  <si>
    <t>Issuance of shares during the period</t>
  </si>
  <si>
    <t>Share Premium</t>
  </si>
  <si>
    <t>Listing expenses</t>
  </si>
  <si>
    <t>Profit / (loss) from operations</t>
  </si>
  <si>
    <t>Profit / (loss) before tax</t>
  </si>
  <si>
    <t>Profit / (loss) for the period</t>
  </si>
  <si>
    <t>Other comprehensive income / (loss) :</t>
  </si>
  <si>
    <t>Total comprehensive income / (loss) for the period</t>
  </si>
  <si>
    <t>Profit / (loss) for the period attributable to:</t>
  </si>
  <si>
    <t xml:space="preserve">Total comprehensive income / (loss) for the period </t>
  </si>
  <si>
    <t>Proceeds from issuance of shares</t>
  </si>
  <si>
    <t>Listing expenses paid</t>
  </si>
  <si>
    <t>&lt;-----------------Non Distributable-----------------&gt;</t>
  </si>
  <si>
    <t>(Loss)/profit before taxation</t>
  </si>
  <si>
    <t>Cash (used in)/generated from operating activities</t>
  </si>
  <si>
    <t>Net cash (used in)/generated from operating activities</t>
  </si>
  <si>
    <t>Net cash (used in)/generated from investing activity</t>
  </si>
  <si>
    <t>Net cash generated from/(used in) financing activity</t>
  </si>
  <si>
    <t>Amount due to a director</t>
  </si>
  <si>
    <t>Amount due to holding company</t>
  </si>
  <si>
    <t>NET INCREASE IN CASH AND CASH EQUIVALENTS</t>
  </si>
  <si>
    <t>Amount due to former holding company</t>
  </si>
  <si>
    <t>Former holding company</t>
  </si>
  <si>
    <t>Unrealised loss on foreign exchange</t>
  </si>
  <si>
    <t>Preceding Year To Date</t>
  </si>
  <si>
    <t>Company in which a shareholder has interest</t>
  </si>
  <si>
    <t>(ii)</t>
  </si>
  <si>
    <t>of Bursa Securities Notes B1 &amp; B2.</t>
  </si>
  <si>
    <t>Portion of listing expenses expensed off. Refer Notes to Additional information Required Pursuant to the ACE Market Listing Requirements</t>
  </si>
  <si>
    <t>Other expenses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</si>
</sst>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_(* #,##0_);_(* \(#,##0\);_(* &quot;-&quot;??_);_(@_)"/>
    <numFmt numFmtId="189" formatCode="0_);\(0\)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?_);_(@_)"/>
    <numFmt numFmtId="195" formatCode="dd/mm/yyyy"/>
    <numFmt numFmtId="196" formatCode="#,##0.0_);\(#,##0.0\)"/>
    <numFmt numFmtId="197" formatCode="\a\a\a\a"/>
    <numFmt numFmtId="198" formatCode="0.00_);[Red]\(0.00\)"/>
    <numFmt numFmtId="199" formatCode="0.00_);\(0.00\)"/>
    <numFmt numFmtId="200" formatCode="0_);[Red]\(0\)"/>
    <numFmt numFmtId="201" formatCode="#,##0;[Red]\(#,##0\)"/>
    <numFmt numFmtId="202" formatCode="0.000_);[Red]\(0.000\)"/>
    <numFmt numFmtId="203" formatCode="#,##0.0;[Red]\(#,##0.0\)"/>
    <numFmt numFmtId="204" formatCode="#,##0.00;[Red]\(#,##0.00\)"/>
    <numFmt numFmtId="205" formatCode="#,##0.000;[Red]\(#,##0.000\)"/>
    <numFmt numFmtId="206" formatCode="#,##0.0000;[Red]\(#,##0.0000\)"/>
    <numFmt numFmtId="207" formatCode="#,##0.00000;[Red]\(#,##0.00000\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#,##0.000_);\(#,##0.000\)"/>
    <numFmt numFmtId="213" formatCode="0.0_);\(0.0\)"/>
    <numFmt numFmtId="214" formatCode="#,##0.0;\-#,##0.0"/>
    <numFmt numFmtId="215" formatCode="0.0%"/>
  </numFmts>
  <fonts count="54"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u val="singleAccounting"/>
      <sz val="10"/>
      <name val="Arial"/>
      <family val="2"/>
    </font>
    <font>
      <sz val="9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195" fontId="6" fillId="0" borderId="0" xfId="0" applyNumberFormat="1" applyFont="1" applyFill="1" applyAlignment="1" quotePrefix="1">
      <alignment horizontal="center" vertical="top" wrapText="1"/>
    </xf>
    <xf numFmtId="195" fontId="6" fillId="0" borderId="0" xfId="0" applyNumberFormat="1" applyFont="1" applyFill="1" applyBorder="1" applyAlignment="1" quotePrefix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37" fontId="9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7" fontId="5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7" fontId="5" fillId="0" borderId="0" xfId="0" applyNumberFormat="1" applyFont="1" applyFill="1" applyAlignment="1">
      <alignment vertical="center"/>
    </xf>
    <xf numFmtId="39" fontId="5" fillId="0" borderId="0" xfId="0" applyNumberFormat="1" applyFont="1" applyFill="1" applyBorder="1" applyAlignment="1">
      <alignment/>
    </xf>
    <xf numFmtId="199" fontId="5" fillId="0" borderId="0" xfId="0" applyNumberFormat="1" applyFont="1" applyFill="1" applyAlignment="1">
      <alignment/>
    </xf>
    <xf numFmtId="189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37" fontId="6" fillId="0" borderId="0" xfId="0" applyNumberFormat="1" applyFont="1" applyFill="1" applyAlignment="1" applyProtection="1">
      <alignment horizontal="left"/>
      <protection/>
    </xf>
    <xf numFmtId="0" fontId="3" fillId="0" borderId="0" xfId="57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195" fontId="10" fillId="0" borderId="13" xfId="0" applyNumberFormat="1" applyFont="1" applyBorder="1" applyAlignment="1">
      <alignment horizontal="center" vertical="top" wrapText="1"/>
    </xf>
    <xf numFmtId="195" fontId="10" fillId="0" borderId="0" xfId="0" applyNumberFormat="1" applyFont="1" applyBorder="1" applyAlignment="1">
      <alignment horizontal="center" vertical="top" wrapText="1"/>
    </xf>
    <xf numFmtId="195" fontId="6" fillId="0" borderId="13" xfId="0" applyNumberFormat="1" applyFont="1" applyFill="1" applyBorder="1" applyAlignment="1">
      <alignment horizontal="center" vertical="top" wrapText="1"/>
    </xf>
    <xf numFmtId="195" fontId="6" fillId="0" borderId="14" xfId="0" applyNumberFormat="1" applyFont="1" applyFill="1" applyBorder="1" applyAlignment="1">
      <alignment horizontal="center" vertical="top" wrapText="1"/>
    </xf>
    <xf numFmtId="195" fontId="10" fillId="0" borderId="0" xfId="0" applyNumberFormat="1" applyFont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88" fontId="5" fillId="0" borderId="13" xfId="42" applyNumberFormat="1" applyFont="1" applyFill="1" applyBorder="1" applyAlignment="1">
      <alignment horizontal="right"/>
    </xf>
    <xf numFmtId="188" fontId="7" fillId="0" borderId="15" xfId="42" applyNumberFormat="1" applyFont="1" applyFill="1" applyBorder="1" applyAlignment="1">
      <alignment/>
    </xf>
    <xf numFmtId="188" fontId="5" fillId="0" borderId="11" xfId="42" applyNumberFormat="1" applyFont="1" applyFill="1" applyBorder="1" applyAlignment="1">
      <alignment/>
    </xf>
    <xf numFmtId="188" fontId="5" fillId="0" borderId="15" xfId="42" applyNumberFormat="1" applyFont="1" applyFill="1" applyBorder="1" applyAlignment="1">
      <alignment/>
    </xf>
    <xf numFmtId="188" fontId="5" fillId="0" borderId="14" xfId="42" applyNumberFormat="1" applyFont="1" applyFill="1" applyBorder="1" applyAlignment="1">
      <alignment/>
    </xf>
    <xf numFmtId="188" fontId="5" fillId="0" borderId="13" xfId="42" applyNumberFormat="1" applyFont="1" applyFill="1" applyBorder="1" applyAlignment="1">
      <alignment/>
    </xf>
    <xf numFmtId="188" fontId="5" fillId="0" borderId="16" xfId="42" applyNumberFormat="1" applyFont="1" applyFill="1" applyBorder="1" applyAlignment="1">
      <alignment/>
    </xf>
    <xf numFmtId="188" fontId="5" fillId="0" borderId="0" xfId="42" applyNumberFormat="1" applyFont="1" applyFill="1" applyAlignment="1">
      <alignment/>
    </xf>
    <xf numFmtId="188" fontId="5" fillId="0" borderId="0" xfId="42" applyNumberFormat="1" applyFont="1" applyFill="1" applyBorder="1" applyAlignment="1">
      <alignment/>
    </xf>
    <xf numFmtId="188" fontId="7" fillId="0" borderId="0" xfId="42" applyNumberFormat="1" applyFont="1" applyFill="1" applyAlignment="1">
      <alignment/>
    </xf>
    <xf numFmtId="188" fontId="6" fillId="0" borderId="17" xfId="42" applyNumberFormat="1" applyFont="1" applyFill="1" applyBorder="1" applyAlignment="1">
      <alignment/>
    </xf>
    <xf numFmtId="188" fontId="6" fillId="0" borderId="0" xfId="42" applyNumberFormat="1" applyFont="1" applyFill="1" applyBorder="1" applyAlignment="1">
      <alignment/>
    </xf>
    <xf numFmtId="188" fontId="5" fillId="0" borderId="10" xfId="42" applyNumberFormat="1" applyFont="1" applyFill="1" applyBorder="1" applyAlignment="1">
      <alignment/>
    </xf>
    <xf numFmtId="188" fontId="6" fillId="0" borderId="10" xfId="42" applyNumberFormat="1" applyFont="1" applyFill="1" applyBorder="1" applyAlignment="1">
      <alignment vertical="center"/>
    </xf>
    <xf numFmtId="188" fontId="6" fillId="0" borderId="0" xfId="42" applyNumberFormat="1" applyFont="1" applyFill="1" applyBorder="1" applyAlignment="1">
      <alignment vertical="center"/>
    </xf>
    <xf numFmtId="188" fontId="6" fillId="0" borderId="18" xfId="42" applyNumberFormat="1" applyFont="1" applyFill="1" applyBorder="1" applyAlignment="1">
      <alignment/>
    </xf>
    <xf numFmtId="188" fontId="5" fillId="0" borderId="0" xfId="42" applyNumberFormat="1" applyFont="1" applyFill="1" applyBorder="1" applyAlignment="1">
      <alignment vertical="center"/>
    </xf>
    <xf numFmtId="188" fontId="6" fillId="0" borderId="17" xfId="42" applyNumberFormat="1" applyFont="1" applyFill="1" applyBorder="1" applyAlignment="1">
      <alignment vertical="center"/>
    </xf>
    <xf numFmtId="188" fontId="5" fillId="0" borderId="0" xfId="42" applyNumberFormat="1" applyFont="1" applyFill="1" applyAlignment="1">
      <alignment horizontal="center"/>
    </xf>
    <xf numFmtId="195" fontId="6" fillId="0" borderId="0" xfId="0" applyNumberFormat="1" applyFont="1" applyFill="1" applyAlignment="1">
      <alignment horizontal="center" vertical="top" wrapText="1"/>
    </xf>
    <xf numFmtId="195" fontId="6" fillId="0" borderId="0" xfId="0" applyNumberFormat="1" applyFont="1" applyAlignment="1">
      <alignment horizontal="center" vertical="top" wrapText="1"/>
    </xf>
    <xf numFmtId="188" fontId="11" fillId="0" borderId="0" xfId="42" applyNumberFormat="1" applyFont="1" applyFill="1" applyAlignment="1">
      <alignment horizontal="center"/>
    </xf>
    <xf numFmtId="188" fontId="11" fillId="0" borderId="0" xfId="42" applyNumberFormat="1" applyFont="1" applyAlignment="1">
      <alignment horizontal="center"/>
    </xf>
    <xf numFmtId="188" fontId="5" fillId="0" borderId="0" xfId="42" applyNumberFormat="1" applyFont="1" applyAlignment="1">
      <alignment/>
    </xf>
    <xf numFmtId="201" fontId="5" fillId="0" borderId="0" xfId="0" applyNumberFormat="1" applyFont="1" applyAlignment="1">
      <alignment/>
    </xf>
    <xf numFmtId="0" fontId="5" fillId="0" borderId="0" xfId="0" applyFont="1" applyAlignment="1" quotePrefix="1">
      <alignment vertical="center"/>
    </xf>
    <xf numFmtId="0" fontId="5" fillId="0" borderId="0" xfId="0" applyFont="1" applyAlignment="1" quotePrefix="1">
      <alignment vertical="center" wrapText="1"/>
    </xf>
    <xf numFmtId="0" fontId="0" fillId="0" borderId="0" xfId="0" applyFont="1" applyAlignment="1">
      <alignment wrapText="1"/>
    </xf>
    <xf numFmtId="188" fontId="5" fillId="0" borderId="0" xfId="42" applyNumberFormat="1" applyFont="1" applyFill="1" applyAlignment="1" quotePrefix="1">
      <alignment horizontal="center"/>
    </xf>
    <xf numFmtId="188" fontId="5" fillId="0" borderId="0" xfId="42" applyNumberFormat="1" applyFont="1" applyFill="1" applyAlignment="1">
      <alignment/>
    </xf>
    <xf numFmtId="188" fontId="5" fillId="0" borderId="0" xfId="42" applyNumberFormat="1" applyFont="1" applyAlignment="1">
      <alignment horizontal="center"/>
    </xf>
    <xf numFmtId="188" fontId="5" fillId="0" borderId="0" xfId="42" applyNumberFormat="1" applyFont="1" applyFill="1" applyBorder="1" applyAlignment="1" quotePrefix="1">
      <alignment horizontal="center"/>
    </xf>
    <xf numFmtId="188" fontId="5" fillId="0" borderId="0" xfId="42" applyNumberFormat="1" applyFont="1" applyBorder="1" applyAlignment="1">
      <alignment horizontal="center"/>
    </xf>
    <xf numFmtId="188" fontId="5" fillId="0" borderId="10" xfId="42" applyNumberFormat="1" applyFont="1" applyFill="1" applyBorder="1" applyAlignment="1">
      <alignment horizontal="center"/>
    </xf>
    <xf numFmtId="188" fontId="5" fillId="0" borderId="10" xfId="42" applyNumberFormat="1" applyFont="1" applyFill="1" applyBorder="1" applyAlignment="1" quotePrefix="1">
      <alignment horizontal="center"/>
    </xf>
    <xf numFmtId="188" fontId="5" fillId="0" borderId="10" xfId="42" applyNumberFormat="1" applyFont="1" applyBorder="1" applyAlignment="1">
      <alignment horizontal="center"/>
    </xf>
    <xf numFmtId="188" fontId="5" fillId="0" borderId="0" xfId="42" applyNumberFormat="1" applyFont="1" applyFill="1" applyBorder="1" applyAlignment="1">
      <alignment horizontal="center"/>
    </xf>
    <xf numFmtId="188" fontId="5" fillId="0" borderId="17" xfId="42" applyNumberFormat="1" applyFont="1" applyFill="1" applyBorder="1" applyAlignment="1">
      <alignment horizontal="center"/>
    </xf>
    <xf numFmtId="188" fontId="5" fillId="0" borderId="17" xfId="42" applyNumberFormat="1" applyFont="1" applyBorder="1" applyAlignment="1">
      <alignment horizontal="center"/>
    </xf>
    <xf numFmtId="188" fontId="5" fillId="0" borderId="0" xfId="42" applyNumberFormat="1" applyFont="1" applyBorder="1" applyAlignment="1">
      <alignment/>
    </xf>
    <xf numFmtId="188" fontId="6" fillId="0" borderId="18" xfId="0" applyNumberFormat="1" applyFont="1" applyFill="1" applyBorder="1" applyAlignment="1">
      <alignment/>
    </xf>
    <xf numFmtId="188" fontId="6" fillId="0" borderId="18" xfId="42" applyNumberFormat="1" applyFont="1" applyFill="1" applyBorder="1" applyAlignment="1">
      <alignment horizontal="center"/>
    </xf>
    <xf numFmtId="188" fontId="6" fillId="0" borderId="18" xfId="4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188" fontId="5" fillId="0" borderId="0" xfId="42" applyNumberFormat="1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88" fontId="5" fillId="0" borderId="18" xfId="42" applyNumberFormat="1" applyFont="1" applyBorder="1" applyAlignment="1">
      <alignment/>
    </xf>
    <xf numFmtId="188" fontId="6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8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188" fontId="5" fillId="0" borderId="20" xfId="42" applyNumberFormat="1" applyFont="1" applyFill="1" applyBorder="1" applyAlignment="1">
      <alignment horizontal="center"/>
    </xf>
    <xf numFmtId="188" fontId="5" fillId="0" borderId="14" xfId="42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37" fontId="6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88" fontId="5" fillId="0" borderId="21" xfId="42" applyNumberFormat="1" applyFont="1" applyFill="1" applyBorder="1" applyAlignment="1">
      <alignment/>
    </xf>
    <xf numFmtId="188" fontId="5" fillId="0" borderId="22" xfId="42" applyNumberFormat="1" applyFont="1" applyFill="1" applyBorder="1" applyAlignment="1">
      <alignment/>
    </xf>
    <xf numFmtId="188" fontId="5" fillId="0" borderId="22" xfId="42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8" fontId="5" fillId="0" borderId="10" xfId="42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5" fillId="0" borderId="19" xfId="0" applyFont="1" applyFill="1" applyBorder="1" applyAlignment="1">
      <alignment/>
    </xf>
    <xf numFmtId="188" fontId="5" fillId="0" borderId="19" xfId="42" applyNumberFormat="1" applyFont="1" applyFill="1" applyBorder="1" applyAlignment="1">
      <alignment/>
    </xf>
    <xf numFmtId="0" fontId="17" fillId="0" borderId="0" xfId="0" applyFont="1" applyAlignment="1">
      <alignment/>
    </xf>
    <xf numFmtId="0" fontId="8" fillId="0" borderId="11" xfId="0" applyFont="1" applyFill="1" applyBorder="1" applyAlignment="1">
      <alignment horizontal="center" wrapText="1"/>
    </xf>
    <xf numFmtId="188" fontId="10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6" fillId="0" borderId="0" xfId="42" applyFont="1" applyFill="1" applyAlignment="1" applyProtection="1">
      <alignment horizontal="left"/>
      <protection/>
    </xf>
    <xf numFmtId="43" fontId="6" fillId="0" borderId="10" xfId="42" applyFont="1" applyFill="1" applyBorder="1" applyAlignment="1" applyProtection="1">
      <alignment horizontal="left"/>
      <protection/>
    </xf>
    <xf numFmtId="43" fontId="6" fillId="0" borderId="0" xfId="42" applyFont="1" applyAlignment="1">
      <alignment/>
    </xf>
    <xf numFmtId="43" fontId="5" fillId="0" borderId="0" xfId="42" applyFont="1" applyAlignment="1">
      <alignment/>
    </xf>
    <xf numFmtId="43" fontId="5" fillId="0" borderId="0" xfId="42" applyFont="1" applyAlignment="1">
      <alignment vertical="top" wrapText="1"/>
    </xf>
    <xf numFmtId="43" fontId="10" fillId="0" borderId="0" xfId="42" applyFont="1" applyAlignment="1">
      <alignment/>
    </xf>
    <xf numFmtId="43" fontId="13" fillId="0" borderId="0" xfId="42" applyFont="1" applyAlignment="1">
      <alignment/>
    </xf>
    <xf numFmtId="43" fontId="5" fillId="0" borderId="0" xfId="42" applyFont="1" applyBorder="1" applyAlignment="1">
      <alignment/>
    </xf>
    <xf numFmtId="43" fontId="16" fillId="0" borderId="0" xfId="42" applyFont="1" applyFill="1" applyAlignment="1">
      <alignment/>
    </xf>
    <xf numFmtId="43" fontId="17" fillId="0" borderId="0" xfId="42" applyFont="1" applyAlignment="1">
      <alignment/>
    </xf>
    <xf numFmtId="188" fontId="5" fillId="0" borderId="14" xfId="0" applyNumberFormat="1" applyFont="1" applyFill="1" applyBorder="1" applyAlignment="1">
      <alignment horizontal="center"/>
    </xf>
    <xf numFmtId="43" fontId="5" fillId="0" borderId="0" xfId="42" applyFont="1" applyAlignment="1">
      <alignment/>
    </xf>
    <xf numFmtId="43" fontId="5" fillId="0" borderId="0" xfId="42" applyFont="1" applyFill="1" applyAlignment="1">
      <alignment/>
    </xf>
    <xf numFmtId="43" fontId="16" fillId="0" borderId="0" xfId="42" applyFont="1" applyAlignment="1">
      <alignment vertical="center"/>
    </xf>
    <xf numFmtId="43" fontId="16" fillId="0" borderId="0" xfId="42" applyFont="1" applyAlignment="1" quotePrefix="1">
      <alignment vertical="center" wrapText="1"/>
    </xf>
    <xf numFmtId="199" fontId="5" fillId="0" borderId="14" xfId="0" applyNumberFormat="1" applyFont="1" applyFill="1" applyBorder="1" applyAlignment="1">
      <alignment horizontal="center"/>
    </xf>
    <xf numFmtId="188" fontId="10" fillId="0" borderId="0" xfId="42" applyNumberFormat="1" applyFont="1" applyFill="1" applyAlignment="1">
      <alignment/>
    </xf>
    <xf numFmtId="188" fontId="10" fillId="0" borderId="0" xfId="42" applyNumberFormat="1" applyFont="1" applyFill="1" applyBorder="1" applyAlignment="1">
      <alignment/>
    </xf>
    <xf numFmtId="0" fontId="10" fillId="0" borderId="0" xfId="0" applyFont="1" applyFill="1" applyAlignment="1">
      <alignment vertical="top" wrapText="1"/>
    </xf>
    <xf numFmtId="188" fontId="10" fillId="0" borderId="0" xfId="42" applyNumberFormat="1" applyFont="1" applyFill="1" applyAlignment="1">
      <alignment vertical="top" wrapText="1"/>
    </xf>
    <xf numFmtId="195" fontId="10" fillId="0" borderId="0" xfId="0" applyNumberFormat="1" applyFont="1" applyFill="1" applyAlignment="1">
      <alignment horizontal="center" vertical="top" wrapText="1"/>
    </xf>
    <xf numFmtId="188" fontId="10" fillId="0" borderId="0" xfId="42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88" fontId="0" fillId="0" borderId="0" xfId="42" applyNumberFormat="1" applyFont="1" applyFill="1" applyAlignment="1">
      <alignment vertical="top" wrapText="1"/>
    </xf>
    <xf numFmtId="14" fontId="10" fillId="0" borderId="0" xfId="0" applyNumberFormat="1" applyFont="1" applyFill="1" applyAlignment="1">
      <alignment/>
    </xf>
    <xf numFmtId="9" fontId="5" fillId="0" borderId="14" xfId="60" applyFont="1" applyFill="1" applyBorder="1" applyAlignment="1">
      <alignment horizontal="center"/>
    </xf>
    <xf numFmtId="0" fontId="18" fillId="0" borderId="13" xfId="0" applyFont="1" applyFill="1" applyBorder="1" applyAlignment="1">
      <alignment horizontal="right" vertical="top"/>
    </xf>
    <xf numFmtId="188" fontId="10" fillId="0" borderId="0" xfId="0" applyNumberFormat="1" applyFont="1" applyFill="1" applyAlignment="1">
      <alignment/>
    </xf>
    <xf numFmtId="9" fontId="10" fillId="0" borderId="0" xfId="60" applyFont="1" applyFill="1" applyAlignment="1">
      <alignment/>
    </xf>
    <xf numFmtId="0" fontId="19" fillId="0" borderId="13" xfId="0" applyFont="1" applyFill="1" applyBorder="1" applyAlignment="1">
      <alignment horizontal="right" vertical="top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JM - Mgmt Acct 2010 working fil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zoomScale="85" zoomScaleNormal="85" workbookViewId="0" topLeftCell="A29">
      <selection activeCell="E40" sqref="E40"/>
    </sheetView>
  </sheetViews>
  <sheetFormatPr defaultColWidth="9.33203125" defaultRowHeight="11.25"/>
  <cols>
    <col min="1" max="1" width="5.83203125" style="2" customWidth="1"/>
    <col min="2" max="2" width="79.16015625" style="2" customWidth="1"/>
    <col min="3" max="3" width="26.83203125" style="2" customWidth="1"/>
    <col min="4" max="4" width="2" style="3" customWidth="1"/>
    <col min="5" max="5" width="26.16015625" style="2" customWidth="1"/>
    <col min="6" max="6" width="6.83203125" style="2" customWidth="1"/>
    <col min="7" max="16384" width="9.33203125" style="2" customWidth="1"/>
  </cols>
  <sheetData>
    <row r="1" spans="1:2" ht="15.75">
      <c r="A1" s="28" t="s">
        <v>37</v>
      </c>
      <c r="B1" s="1"/>
    </row>
    <row r="2" spans="1:2" ht="15.75">
      <c r="A2" s="28"/>
      <c r="B2" s="1"/>
    </row>
    <row r="3" spans="1:2" ht="15">
      <c r="A3" s="27" t="s">
        <v>114</v>
      </c>
      <c r="B3" s="1"/>
    </row>
    <row r="4" spans="1:6" ht="15">
      <c r="A4" s="129"/>
      <c r="B4" s="130"/>
      <c r="C4" s="131"/>
      <c r="D4" s="131"/>
      <c r="E4" s="131"/>
      <c r="F4" s="131"/>
    </row>
    <row r="5" spans="1:2" ht="15">
      <c r="A5" s="1"/>
      <c r="B5" s="1"/>
    </row>
    <row r="6" spans="1:2" ht="12.75">
      <c r="A6" s="27" t="s">
        <v>63</v>
      </c>
      <c r="B6" s="4"/>
    </row>
    <row r="7" ht="12.75">
      <c r="A7" s="27" t="s">
        <v>115</v>
      </c>
    </row>
    <row r="8" spans="1:5" ht="12.75">
      <c r="A8" s="27"/>
      <c r="C8" s="128" t="s">
        <v>8</v>
      </c>
      <c r="E8" s="128" t="s">
        <v>16</v>
      </c>
    </row>
    <row r="9" spans="3:6" s="5" customFormat="1" ht="15" customHeight="1">
      <c r="C9" s="128" t="s">
        <v>64</v>
      </c>
      <c r="D9" s="6"/>
      <c r="E9" s="128" t="s">
        <v>64</v>
      </c>
      <c r="F9" s="6"/>
    </row>
    <row r="10" spans="3:6" s="5" customFormat="1" ht="12.75">
      <c r="C10" s="7">
        <v>40724</v>
      </c>
      <c r="D10" s="8"/>
      <c r="E10" s="7">
        <v>40543</v>
      </c>
      <c r="F10" s="6"/>
    </row>
    <row r="11" spans="3:6" s="5" customFormat="1" ht="12.75">
      <c r="C11" s="9" t="s">
        <v>4</v>
      </c>
      <c r="D11" s="6"/>
      <c r="E11" s="9" t="s">
        <v>4</v>
      </c>
      <c r="F11" s="6"/>
    </row>
    <row r="12" ht="12.75">
      <c r="F12" s="3"/>
    </row>
    <row r="13" spans="1:6" ht="12.75" customHeight="1">
      <c r="A13" s="4" t="s">
        <v>25</v>
      </c>
      <c r="F13" s="3"/>
    </row>
    <row r="14" spans="1:6" ht="12.75">
      <c r="A14" s="4" t="s">
        <v>26</v>
      </c>
      <c r="F14" s="3"/>
    </row>
    <row r="15" spans="1:6" ht="12.75">
      <c r="A15" s="2" t="s">
        <v>27</v>
      </c>
      <c r="C15" s="66">
        <v>4769</v>
      </c>
      <c r="D15" s="67"/>
      <c r="E15" s="66">
        <v>3831</v>
      </c>
      <c r="F15" s="11"/>
    </row>
    <row r="16" spans="1:6" ht="12.75">
      <c r="A16" s="2" t="s">
        <v>33</v>
      </c>
      <c r="C16" s="66">
        <v>147</v>
      </c>
      <c r="D16" s="67"/>
      <c r="E16" s="66">
        <v>147</v>
      </c>
      <c r="F16" s="11"/>
    </row>
    <row r="17" spans="1:6" ht="12.75">
      <c r="A17" s="2" t="s">
        <v>34</v>
      </c>
      <c r="C17" s="66">
        <v>261</v>
      </c>
      <c r="D17" s="67"/>
      <c r="E17" s="66">
        <v>250</v>
      </c>
      <c r="F17" s="11"/>
    </row>
    <row r="18" spans="3:6" ht="12.75">
      <c r="C18" s="66"/>
      <c r="D18" s="67"/>
      <c r="E18" s="68"/>
      <c r="F18" s="11"/>
    </row>
    <row r="19" spans="1:6" s="4" customFormat="1" ht="15.75" customHeight="1">
      <c r="A19" s="4" t="s">
        <v>65</v>
      </c>
      <c r="C19" s="69">
        <f>SUM(C15:C18)</f>
        <v>5177</v>
      </c>
      <c r="D19" s="70"/>
      <c r="E19" s="69">
        <f>SUM(E15:E18)</f>
        <v>4228</v>
      </c>
      <c r="F19" s="12"/>
    </row>
    <row r="20" spans="3:6" ht="12.75">
      <c r="C20" s="66"/>
      <c r="D20" s="67"/>
      <c r="E20" s="66"/>
      <c r="F20" s="11"/>
    </row>
    <row r="21" spans="1:6" ht="12.75">
      <c r="A21" s="4" t="s">
        <v>66</v>
      </c>
      <c r="C21" s="66"/>
      <c r="D21" s="67"/>
      <c r="E21" s="66"/>
      <c r="F21" s="11"/>
    </row>
    <row r="22" spans="1:8" ht="12.75">
      <c r="A22" s="2" t="s">
        <v>10</v>
      </c>
      <c r="C22" s="66">
        <v>2282</v>
      </c>
      <c r="D22" s="67"/>
      <c r="E22" s="66">
        <v>1402</v>
      </c>
      <c r="F22" s="11"/>
      <c r="G22" s="10"/>
      <c r="H22" s="10"/>
    </row>
    <row r="23" spans="1:8" ht="12.75">
      <c r="A23" s="2" t="s">
        <v>67</v>
      </c>
      <c r="C23" s="66">
        <v>5375</v>
      </c>
      <c r="D23" s="67"/>
      <c r="E23" s="66">
        <v>3994</v>
      </c>
      <c r="F23" s="11"/>
      <c r="G23" s="10"/>
      <c r="H23" s="10"/>
    </row>
    <row r="24" spans="1:6" ht="12.75">
      <c r="A24" s="2" t="s">
        <v>97</v>
      </c>
      <c r="C24" s="66">
        <v>1200</v>
      </c>
      <c r="D24" s="67"/>
      <c r="E24" s="66">
        <v>2375</v>
      </c>
      <c r="F24" s="11"/>
    </row>
    <row r="25" spans="1:8" ht="12.75">
      <c r="A25" s="2" t="s">
        <v>2</v>
      </c>
      <c r="C25" s="67">
        <v>6168</v>
      </c>
      <c r="D25" s="67"/>
      <c r="E25" s="67">
        <v>4936</v>
      </c>
      <c r="F25" s="11"/>
      <c r="H25" s="10"/>
    </row>
    <row r="26" spans="3:6" ht="9.75" customHeight="1">
      <c r="C26" s="71"/>
      <c r="D26" s="67"/>
      <c r="E26" s="71"/>
      <c r="F26" s="11"/>
    </row>
    <row r="27" spans="1:6" s="13" customFormat="1" ht="15.75" customHeight="1">
      <c r="A27" s="4" t="s">
        <v>68</v>
      </c>
      <c r="C27" s="72">
        <f>SUM(C22:C26)</f>
        <v>15025</v>
      </c>
      <c r="D27" s="73"/>
      <c r="E27" s="72">
        <f>SUM(E22:E26)</f>
        <v>12707</v>
      </c>
      <c r="F27" s="16"/>
    </row>
    <row r="28" spans="3:6" ht="12.75">
      <c r="C28" s="66"/>
      <c r="D28" s="67"/>
      <c r="E28" s="66"/>
      <c r="F28" s="11"/>
    </row>
    <row r="29" spans="1:6" s="4" customFormat="1" ht="19.5" customHeight="1" thickBot="1">
      <c r="A29" s="4" t="s">
        <v>23</v>
      </c>
      <c r="C29" s="74">
        <f>C19+C27</f>
        <v>20202</v>
      </c>
      <c r="D29" s="70"/>
      <c r="E29" s="74">
        <f>E27+E19</f>
        <v>16935</v>
      </c>
      <c r="F29" s="12"/>
    </row>
    <row r="30" spans="3:6" s="17" customFormat="1" ht="19.5" customHeight="1" thickTop="1">
      <c r="C30" s="75"/>
      <c r="D30" s="75"/>
      <c r="E30" s="75"/>
      <c r="F30" s="18"/>
    </row>
    <row r="31" spans="1:6" s="17" customFormat="1" ht="17.25" customHeight="1">
      <c r="A31" s="13" t="s">
        <v>24</v>
      </c>
      <c r="C31" s="75"/>
      <c r="D31" s="75"/>
      <c r="E31" s="75"/>
      <c r="F31" s="18"/>
    </row>
    <row r="32" spans="1:6" ht="12.75">
      <c r="A32" s="4" t="s">
        <v>69</v>
      </c>
      <c r="C32" s="66"/>
      <c r="D32" s="67"/>
      <c r="E32" s="66"/>
      <c r="F32" s="11"/>
    </row>
    <row r="33" spans="1:6" ht="12.75">
      <c r="A33" s="2" t="s">
        <v>70</v>
      </c>
      <c r="C33" s="66">
        <v>12000</v>
      </c>
      <c r="D33" s="67"/>
      <c r="E33" s="66">
        <v>9000</v>
      </c>
      <c r="F33" s="11"/>
    </row>
    <row r="34" spans="1:6" ht="12.75">
      <c r="A34" s="2" t="s">
        <v>29</v>
      </c>
      <c r="B34" s="3"/>
      <c r="C34" s="67">
        <v>5476</v>
      </c>
      <c r="D34" s="67"/>
      <c r="E34" s="67">
        <v>3651</v>
      </c>
      <c r="F34" s="11"/>
    </row>
    <row r="35" spans="3:6" ht="9.75" customHeight="1">
      <c r="C35" s="71"/>
      <c r="D35" s="67"/>
      <c r="E35" s="71"/>
      <c r="F35" s="11"/>
    </row>
    <row r="36" spans="1:6" s="13" customFormat="1" ht="15.75" customHeight="1">
      <c r="A36" s="13" t="s">
        <v>71</v>
      </c>
      <c r="C36" s="76">
        <f>SUM(C33:C35)</f>
        <v>17476</v>
      </c>
      <c r="D36" s="73"/>
      <c r="E36" s="76">
        <f>SUM(E33:E35)</f>
        <v>12651</v>
      </c>
      <c r="F36" s="15"/>
    </row>
    <row r="37" spans="1:6" s="17" customFormat="1" ht="19.5" customHeight="1">
      <c r="A37" s="13"/>
      <c r="C37" s="75"/>
      <c r="D37" s="75"/>
      <c r="E37" s="75"/>
      <c r="F37" s="18"/>
    </row>
    <row r="38" spans="1:6" s="17" customFormat="1" ht="17.25" customHeight="1">
      <c r="A38" s="13" t="s">
        <v>72</v>
      </c>
      <c r="C38" s="75"/>
      <c r="D38" s="75"/>
      <c r="E38" s="75"/>
      <c r="F38" s="18"/>
    </row>
    <row r="39" spans="1:6" s="17" customFormat="1" ht="12.75" customHeight="1">
      <c r="A39" s="4" t="s">
        <v>98</v>
      </c>
      <c r="C39" s="75"/>
      <c r="D39" s="75"/>
      <c r="E39" s="75"/>
      <c r="F39" s="18"/>
    </row>
    <row r="40" spans="1:6" s="17" customFormat="1" ht="15.75" customHeight="1">
      <c r="A40" s="17" t="s">
        <v>73</v>
      </c>
      <c r="C40" s="140">
        <v>46</v>
      </c>
      <c r="D40" s="73"/>
      <c r="E40" s="140">
        <v>91</v>
      </c>
      <c r="F40" s="18"/>
    </row>
    <row r="41" spans="1:6" s="17" customFormat="1" ht="19.5" customHeight="1">
      <c r="A41" s="13"/>
      <c r="C41" s="75"/>
      <c r="D41" s="75"/>
      <c r="E41" s="75"/>
      <c r="F41" s="18"/>
    </row>
    <row r="42" spans="1:6" ht="12.75">
      <c r="A42" s="4" t="s">
        <v>74</v>
      </c>
      <c r="C42" s="66"/>
      <c r="D42" s="67"/>
      <c r="E42" s="66"/>
      <c r="F42" s="11"/>
    </row>
    <row r="43" spans="1:6" ht="12.75">
      <c r="A43" s="2" t="s">
        <v>75</v>
      </c>
      <c r="C43" s="66">
        <v>1853</v>
      </c>
      <c r="D43" s="67"/>
      <c r="E43" s="66">
        <v>859</v>
      </c>
      <c r="F43" s="11"/>
    </row>
    <row r="44" spans="1:6" ht="12.75">
      <c r="A44" s="2" t="s">
        <v>99</v>
      </c>
      <c r="C44" s="66">
        <f>399</f>
        <v>399</v>
      </c>
      <c r="D44" s="67"/>
      <c r="E44" s="66">
        <v>1014</v>
      </c>
      <c r="F44" s="11"/>
    </row>
    <row r="45" spans="1:6" ht="12.75">
      <c r="A45" s="2" t="s">
        <v>137</v>
      </c>
      <c r="C45" s="66">
        <v>0</v>
      </c>
      <c r="D45" s="67"/>
      <c r="E45" s="66">
        <v>1989</v>
      </c>
      <c r="F45" s="11"/>
    </row>
    <row r="46" spans="1:6" ht="12.75">
      <c r="A46" s="2" t="s">
        <v>139</v>
      </c>
      <c r="C46" s="66">
        <f>190-149</f>
        <v>41</v>
      </c>
      <c r="D46" s="67"/>
      <c r="E46" s="66">
        <v>0</v>
      </c>
      <c r="F46" s="11"/>
    </row>
    <row r="47" spans="1:6" ht="12.75">
      <c r="A47" s="2" t="s">
        <v>136</v>
      </c>
      <c r="C47" s="66">
        <v>47</v>
      </c>
      <c r="D47" s="67"/>
      <c r="E47" s="66">
        <v>197</v>
      </c>
      <c r="F47" s="11"/>
    </row>
    <row r="48" spans="1:6" ht="12.75">
      <c r="A48" s="2" t="s">
        <v>100</v>
      </c>
      <c r="C48" s="66">
        <v>340</v>
      </c>
      <c r="D48" s="67"/>
      <c r="E48" s="66">
        <v>134</v>
      </c>
      <c r="F48" s="11"/>
    </row>
    <row r="49" spans="3:6" ht="9.75" customHeight="1">
      <c r="C49" s="71"/>
      <c r="D49" s="67"/>
      <c r="E49" s="71"/>
      <c r="F49" s="11"/>
    </row>
    <row r="50" spans="1:8" s="17" customFormat="1" ht="15.75" customHeight="1">
      <c r="A50" s="4" t="s">
        <v>76</v>
      </c>
      <c r="B50" s="19"/>
      <c r="C50" s="72">
        <f>SUM(C43:C49)</f>
        <v>2680</v>
      </c>
      <c r="D50" s="73"/>
      <c r="E50" s="72">
        <f>SUM(E43:E48)</f>
        <v>4193</v>
      </c>
      <c r="F50" s="18"/>
      <c r="H50" s="20"/>
    </row>
    <row r="51" spans="1:8" s="17" customFormat="1" ht="15.75" customHeight="1">
      <c r="A51" s="4" t="s">
        <v>79</v>
      </c>
      <c r="B51" s="19"/>
      <c r="C51" s="72">
        <f>C40+C50</f>
        <v>2726</v>
      </c>
      <c r="D51" s="73"/>
      <c r="E51" s="72">
        <f>E40+E50</f>
        <v>4284</v>
      </c>
      <c r="F51" s="18"/>
      <c r="H51" s="20"/>
    </row>
    <row r="52" spans="1:6" ht="19.5" customHeight="1" thickBot="1">
      <c r="A52" s="13" t="s">
        <v>28</v>
      </c>
      <c r="C52" s="74">
        <f>C36+C50+C40</f>
        <v>20202</v>
      </c>
      <c r="D52" s="70"/>
      <c r="E52" s="74">
        <f>E36+E50+E40</f>
        <v>16935</v>
      </c>
      <c r="F52" s="11"/>
    </row>
    <row r="53" spans="1:6" ht="13.5" thickTop="1">
      <c r="A53" s="14"/>
      <c r="C53" s="10"/>
      <c r="D53" s="11"/>
      <c r="E53" s="10"/>
      <c r="F53" s="11"/>
    </row>
    <row r="54" spans="1:6" ht="12.75">
      <c r="A54" s="2" t="s">
        <v>80</v>
      </c>
      <c r="C54" s="10">
        <v>120001</v>
      </c>
      <c r="D54" s="21"/>
      <c r="E54" s="10">
        <v>90001</v>
      </c>
      <c r="F54" s="21"/>
    </row>
    <row r="55" spans="1:6" ht="12.75">
      <c r="A55" s="2" t="s">
        <v>77</v>
      </c>
      <c r="F55" s="23"/>
    </row>
    <row r="56" spans="1:5" ht="12.75">
      <c r="A56" s="2" t="s">
        <v>30</v>
      </c>
      <c r="C56" s="22">
        <f>C36/C54</f>
        <v>0.14563211973233556</v>
      </c>
      <c r="D56" s="22"/>
      <c r="E56" s="22">
        <f>E36/E54</f>
        <v>0.14056510483216852</v>
      </c>
    </row>
    <row r="57" ht="12.75">
      <c r="C57" s="119"/>
    </row>
    <row r="58" spans="1:7" ht="12.75">
      <c r="A58" s="26" t="s">
        <v>78</v>
      </c>
      <c r="B58" s="24"/>
      <c r="C58" s="24"/>
      <c r="D58" s="24"/>
      <c r="E58" s="24"/>
      <c r="F58" s="24"/>
      <c r="G58" s="25"/>
    </row>
    <row r="59" spans="1:7" ht="12.75">
      <c r="A59" s="26"/>
      <c r="B59" s="24"/>
      <c r="C59" s="24"/>
      <c r="D59" s="24"/>
      <c r="E59" s="24"/>
      <c r="F59" s="24"/>
      <c r="G59" s="25"/>
    </row>
    <row r="60" spans="1:7" ht="12.75">
      <c r="A60" s="51" t="s">
        <v>81</v>
      </c>
      <c r="B60" s="2" t="s">
        <v>106</v>
      </c>
      <c r="C60" s="24"/>
      <c r="D60" s="24"/>
      <c r="E60" s="24"/>
      <c r="F60" s="24"/>
      <c r="G60" s="25"/>
    </row>
    <row r="61" spans="1:7" ht="12.75">
      <c r="A61" s="51"/>
      <c r="B61" s="26" t="s">
        <v>104</v>
      </c>
      <c r="C61" s="24"/>
      <c r="D61" s="24"/>
      <c r="E61" s="24"/>
      <c r="F61" s="24"/>
      <c r="G61" s="25"/>
    </row>
    <row r="62" spans="1:7" ht="12.75">
      <c r="A62" s="51"/>
      <c r="B62" s="26" t="s">
        <v>105</v>
      </c>
      <c r="C62" s="24"/>
      <c r="D62" s="24"/>
      <c r="E62" s="24"/>
      <c r="F62" s="24"/>
      <c r="G62" s="25"/>
    </row>
    <row r="64" spans="1:2" ht="12.75">
      <c r="A64" s="132" t="s">
        <v>82</v>
      </c>
      <c r="B64" s="2" t="s">
        <v>112</v>
      </c>
    </row>
  </sheetData>
  <sheetProtection/>
  <printOptions horizontalCentered="1"/>
  <pageMargins left="0.748031496062992" right="0.236220472440945" top="0.511811023622047" bottom="0.511811023622047" header="0.236220472440945" footer="0.236220472440945"/>
  <pageSetup fitToHeight="1" fitToWidth="1"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="85" zoomScaleNormal="85" zoomScalePageLayoutView="0" workbookViewId="0" topLeftCell="A22">
      <selection activeCell="E32" sqref="E32"/>
    </sheetView>
  </sheetViews>
  <sheetFormatPr defaultColWidth="9.33203125" defaultRowHeight="11.25"/>
  <cols>
    <col min="1" max="1" width="3.83203125" style="32" customWidth="1"/>
    <col min="2" max="2" width="50.83203125" style="32" customWidth="1"/>
    <col min="3" max="6" width="20.83203125" style="31" customWidth="1"/>
    <col min="7" max="7" width="9.33203125" style="32" customWidth="1"/>
    <col min="8" max="8" width="12" style="31" bestFit="1" customWidth="1"/>
    <col min="9" max="9" width="13" style="166" bestFit="1" customWidth="1"/>
    <col min="10" max="10" width="11.83203125" style="31" bestFit="1" customWidth="1"/>
    <col min="11" max="11" width="9.5" style="31" bestFit="1" customWidth="1"/>
    <col min="12" max="12" width="12" style="31" bestFit="1" customWidth="1"/>
    <col min="13" max="13" width="9.5" style="32" bestFit="1" customWidth="1"/>
    <col min="14" max="16384" width="9.33203125" style="32" customWidth="1"/>
  </cols>
  <sheetData>
    <row r="1" spans="1:2" ht="15.75">
      <c r="A1" s="28" t="s">
        <v>37</v>
      </c>
      <c r="B1" s="30"/>
    </row>
    <row r="2" spans="1:2" ht="15.75">
      <c r="A2" s="29"/>
      <c r="B2" s="33"/>
    </row>
    <row r="3" spans="1:9" s="2" customFormat="1" ht="15">
      <c r="A3" s="27" t="str">
        <f>'Balance Sheet'!A3</f>
        <v>UNAUDITED INTERIM FINANCIAL STATEMENTS FOR THE 2ND QUARTER ENDED 30 JUNE 2011</v>
      </c>
      <c r="B3" s="1"/>
      <c r="D3" s="3"/>
      <c r="I3" s="66"/>
    </row>
    <row r="4" spans="1:9" s="2" customFormat="1" ht="15">
      <c r="A4" s="129"/>
      <c r="B4" s="130"/>
      <c r="C4" s="131"/>
      <c r="D4" s="131"/>
      <c r="E4" s="131"/>
      <c r="F4" s="131"/>
      <c r="I4" s="66"/>
    </row>
    <row r="5" spans="1:2" ht="15">
      <c r="A5" s="30"/>
      <c r="B5" s="30"/>
    </row>
    <row r="6" spans="1:2" ht="12.75">
      <c r="A6" s="33" t="s">
        <v>52</v>
      </c>
      <c r="B6" s="33"/>
    </row>
    <row r="7" spans="1:12" s="137" customFormat="1" ht="12.75">
      <c r="A7" s="136" t="s">
        <v>113</v>
      </c>
      <c r="B7" s="136"/>
      <c r="C7" s="118"/>
      <c r="D7" s="118"/>
      <c r="E7" s="118"/>
      <c r="F7" s="118"/>
      <c r="H7" s="118"/>
      <c r="I7" s="167"/>
      <c r="J7" s="118"/>
      <c r="K7" s="118"/>
      <c r="L7" s="118"/>
    </row>
    <row r="8" spans="1:6" ht="12.75">
      <c r="A8" s="34"/>
      <c r="B8" s="34"/>
      <c r="C8" s="35"/>
      <c r="D8" s="35"/>
      <c r="E8" s="35"/>
      <c r="F8" s="35"/>
    </row>
    <row r="9" spans="1:6" ht="12">
      <c r="A9" s="36"/>
      <c r="B9" s="37"/>
      <c r="C9" s="180" t="s">
        <v>5</v>
      </c>
      <c r="D9" s="181"/>
      <c r="E9" s="180" t="s">
        <v>6</v>
      </c>
      <c r="F9" s="181"/>
    </row>
    <row r="10" spans="1:12" s="40" customFormat="1" ht="36">
      <c r="A10" s="38"/>
      <c r="B10" s="39"/>
      <c r="C10" s="147" t="s">
        <v>13</v>
      </c>
      <c r="D10" s="120" t="s">
        <v>14</v>
      </c>
      <c r="E10" s="147" t="s">
        <v>117</v>
      </c>
      <c r="F10" s="120" t="s">
        <v>15</v>
      </c>
      <c r="H10" s="168"/>
      <c r="I10" s="169"/>
      <c r="J10" s="168"/>
      <c r="K10" s="168"/>
      <c r="L10" s="168"/>
    </row>
    <row r="11" spans="1:12" s="45" customFormat="1" ht="12.75">
      <c r="A11" s="41"/>
      <c r="B11" s="42"/>
      <c r="C11" s="43">
        <v>40724</v>
      </c>
      <c r="D11" s="43">
        <v>40359</v>
      </c>
      <c r="E11" s="43">
        <f>C11</f>
        <v>40724</v>
      </c>
      <c r="F11" s="44">
        <f>D11</f>
        <v>40359</v>
      </c>
      <c r="H11" s="170"/>
      <c r="I11" s="171"/>
      <c r="J11" s="170"/>
      <c r="K11" s="170"/>
      <c r="L11" s="170"/>
    </row>
    <row r="12" spans="1:12" s="49" customFormat="1" ht="12.75">
      <c r="A12" s="46"/>
      <c r="B12" s="47"/>
      <c r="C12" s="48" t="s">
        <v>4</v>
      </c>
      <c r="D12" s="121" t="s">
        <v>4</v>
      </c>
      <c r="E12" s="48" t="s">
        <v>4</v>
      </c>
      <c r="F12" s="121" t="s">
        <v>4</v>
      </c>
      <c r="H12" s="172"/>
      <c r="I12" s="173"/>
      <c r="J12" s="172"/>
      <c r="K12" s="172"/>
      <c r="L12" s="172"/>
    </row>
    <row r="13" spans="1:6" ht="12.75">
      <c r="A13" s="50"/>
      <c r="B13" s="51"/>
      <c r="C13" s="52"/>
      <c r="D13" s="122"/>
      <c r="E13" s="52"/>
      <c r="F13" s="144"/>
    </row>
    <row r="14" spans="1:9" ht="12.75">
      <c r="A14" s="50"/>
      <c r="B14" s="51" t="s">
        <v>0</v>
      </c>
      <c r="C14" s="59">
        <v>4926</v>
      </c>
      <c r="D14" s="125">
        <v>4568</v>
      </c>
      <c r="E14" s="59">
        <v>8706</v>
      </c>
      <c r="F14" s="160">
        <v>4568</v>
      </c>
      <c r="H14" s="177"/>
      <c r="I14" s="178"/>
    </row>
    <row r="15" spans="1:6" ht="12.75">
      <c r="A15" s="50"/>
      <c r="B15" s="51" t="s">
        <v>83</v>
      </c>
      <c r="C15" s="60">
        <v>-2686</v>
      </c>
      <c r="D15" s="124">
        <v>-1828</v>
      </c>
      <c r="E15" s="60">
        <v>-4417</v>
      </c>
      <c r="F15" s="124">
        <v>-1828</v>
      </c>
    </row>
    <row r="16" spans="1:6" ht="12.75">
      <c r="A16" s="50"/>
      <c r="B16" s="51" t="s">
        <v>84</v>
      </c>
      <c r="C16" s="61">
        <f>SUM(C14:C15)</f>
        <v>2240</v>
      </c>
      <c r="D16" s="61">
        <f>SUM(D14:D15)</f>
        <v>2740</v>
      </c>
      <c r="E16" s="61">
        <f>SUM(E14:E15)</f>
        <v>4289</v>
      </c>
      <c r="F16" s="145">
        <f>SUM(F14:F15)</f>
        <v>2740</v>
      </c>
    </row>
    <row r="17" spans="1:8" ht="12.75">
      <c r="A17" s="176"/>
      <c r="B17" s="3" t="s">
        <v>85</v>
      </c>
      <c r="C17" s="62">
        <f>-4408+2659</f>
        <v>-1749</v>
      </c>
      <c r="D17" s="124">
        <v>-1585</v>
      </c>
      <c r="E17" s="62">
        <f>-5914+2659</f>
        <v>-3255</v>
      </c>
      <c r="F17" s="124">
        <v>-1850</v>
      </c>
      <c r="H17" s="177"/>
    </row>
    <row r="18" spans="1:6" ht="12.75">
      <c r="A18" s="50"/>
      <c r="B18" s="51" t="s">
        <v>121</v>
      </c>
      <c r="C18" s="63">
        <f>SUM(C16:C17)</f>
        <v>491</v>
      </c>
      <c r="D18" s="63">
        <f>SUM(D16:D17)</f>
        <v>1155</v>
      </c>
      <c r="E18" s="63">
        <f>SUM(E16:E17)</f>
        <v>1034</v>
      </c>
      <c r="F18" s="63">
        <f>SUM(F16:F17)</f>
        <v>890</v>
      </c>
    </row>
    <row r="19" spans="1:6" ht="12.75">
      <c r="A19" s="50"/>
      <c r="B19" s="51" t="s">
        <v>60</v>
      </c>
      <c r="C19" s="64">
        <v>-40</v>
      </c>
      <c r="D19" s="125">
        <v>118</v>
      </c>
      <c r="E19" s="64">
        <v>41</v>
      </c>
      <c r="F19" s="125">
        <v>1376</v>
      </c>
    </row>
    <row r="20" spans="1:6" ht="12.75">
      <c r="A20" s="179" t="s">
        <v>144</v>
      </c>
      <c r="B20" s="3" t="s">
        <v>147</v>
      </c>
      <c r="C20" s="64">
        <v>-2659</v>
      </c>
      <c r="D20" s="125">
        <v>0</v>
      </c>
      <c r="E20" s="64">
        <f>C20</f>
        <v>-2659</v>
      </c>
      <c r="F20" s="125">
        <v>0</v>
      </c>
    </row>
    <row r="21" spans="1:6" ht="12.75">
      <c r="A21" s="50"/>
      <c r="B21" s="51" t="s">
        <v>61</v>
      </c>
      <c r="C21" s="62">
        <v>-3</v>
      </c>
      <c r="D21" s="124">
        <v>-3</v>
      </c>
      <c r="E21" s="62">
        <v>-6</v>
      </c>
      <c r="F21" s="124">
        <v>-3</v>
      </c>
    </row>
    <row r="22" spans="1:9" ht="12.75">
      <c r="A22" s="50"/>
      <c r="B22" s="51" t="s">
        <v>122</v>
      </c>
      <c r="C22" s="63">
        <f>SUM(C18:C21)</f>
        <v>-2211</v>
      </c>
      <c r="D22" s="63">
        <f>SUM(D18:D21)</f>
        <v>1270</v>
      </c>
      <c r="E22" s="63">
        <f>SUM(E18:E21)</f>
        <v>-1590</v>
      </c>
      <c r="F22" s="63">
        <f>SUM(F18:F21)</f>
        <v>2263</v>
      </c>
      <c r="G22" s="148"/>
      <c r="H22" s="177"/>
      <c r="I22" s="178"/>
    </row>
    <row r="23" spans="1:6" ht="12.75">
      <c r="A23" s="50"/>
      <c r="B23" s="51" t="s">
        <v>3</v>
      </c>
      <c r="C23" s="62">
        <v>-294</v>
      </c>
      <c r="D23" s="124">
        <v>-67</v>
      </c>
      <c r="E23" s="62">
        <v>-543</v>
      </c>
      <c r="F23" s="124">
        <v>-67</v>
      </c>
    </row>
    <row r="24" spans="1:9" ht="13.5" thickBot="1">
      <c r="A24" s="50"/>
      <c r="B24" s="51" t="s">
        <v>123</v>
      </c>
      <c r="C24" s="65">
        <f>C22+C23</f>
        <v>-2505</v>
      </c>
      <c r="D24" s="65">
        <f>D22+D23</f>
        <v>1203</v>
      </c>
      <c r="E24" s="65">
        <f>E22+E23</f>
        <v>-2133</v>
      </c>
      <c r="F24" s="65">
        <f>F22+F23</f>
        <v>2196</v>
      </c>
      <c r="G24" s="148"/>
      <c r="H24" s="177"/>
      <c r="I24" s="178"/>
    </row>
    <row r="25" spans="1:6" ht="13.5" thickTop="1">
      <c r="A25" s="50"/>
      <c r="B25" s="51"/>
      <c r="C25" s="175"/>
      <c r="D25" s="175"/>
      <c r="E25" s="64"/>
      <c r="F25" s="125"/>
    </row>
    <row r="26" spans="1:6" ht="12.75">
      <c r="A26" s="50"/>
      <c r="B26" s="51" t="s">
        <v>124</v>
      </c>
      <c r="C26" s="64"/>
      <c r="D26" s="125"/>
      <c r="E26" s="64"/>
      <c r="F26" s="125"/>
    </row>
    <row r="27" spans="1:6" ht="12.75">
      <c r="A27" s="50"/>
      <c r="B27" s="51" t="s">
        <v>101</v>
      </c>
      <c r="C27" s="64">
        <v>142</v>
      </c>
      <c r="D27" s="125">
        <v>-80</v>
      </c>
      <c r="E27" s="64">
        <v>-8</v>
      </c>
      <c r="F27" s="125">
        <v>-80</v>
      </c>
    </row>
    <row r="28" spans="1:6" ht="13.5" thickBot="1">
      <c r="A28" s="50"/>
      <c r="B28" s="51" t="s">
        <v>125</v>
      </c>
      <c r="C28" s="65">
        <f>C24+C27</f>
        <v>-2363</v>
      </c>
      <c r="D28" s="65">
        <f>D24+D27</f>
        <v>1123</v>
      </c>
      <c r="E28" s="65">
        <f>E24+E27</f>
        <v>-2141</v>
      </c>
      <c r="F28" s="65">
        <f>F24+F27</f>
        <v>2116</v>
      </c>
    </row>
    <row r="29" spans="1:6" ht="13.5" thickTop="1">
      <c r="A29" s="50"/>
      <c r="B29" s="51"/>
      <c r="C29" s="64"/>
      <c r="D29" s="125"/>
      <c r="E29" s="64"/>
      <c r="F29" s="125"/>
    </row>
    <row r="30" spans="1:6" ht="12.75">
      <c r="A30" s="50"/>
      <c r="B30" s="51"/>
      <c r="C30" s="64"/>
      <c r="D30" s="125"/>
      <c r="E30" s="64"/>
      <c r="F30" s="125"/>
    </row>
    <row r="31" spans="1:6" ht="12.75">
      <c r="A31" s="50"/>
      <c r="B31" s="51" t="s">
        <v>126</v>
      </c>
      <c r="C31" s="64"/>
      <c r="D31" s="125"/>
      <c r="E31" s="64"/>
      <c r="F31" s="125"/>
    </row>
    <row r="32" spans="1:6" ht="13.5" thickBot="1">
      <c r="A32" s="50"/>
      <c r="B32" s="51" t="s">
        <v>102</v>
      </c>
      <c r="C32" s="133">
        <f>C24</f>
        <v>-2505</v>
      </c>
      <c r="D32" s="133">
        <f>D24</f>
        <v>1203</v>
      </c>
      <c r="E32" s="133">
        <f>E24</f>
        <v>-2133</v>
      </c>
      <c r="F32" s="135">
        <f>F24</f>
        <v>2196</v>
      </c>
    </row>
    <row r="33" spans="1:6" ht="13.5" thickTop="1">
      <c r="A33" s="50"/>
      <c r="B33" s="51"/>
      <c r="C33" s="64"/>
      <c r="D33" s="125"/>
      <c r="E33" s="64"/>
      <c r="F33" s="125"/>
    </row>
    <row r="34" spans="1:6" ht="12.75">
      <c r="A34" s="50"/>
      <c r="B34" s="51" t="s">
        <v>127</v>
      </c>
      <c r="C34" s="64"/>
      <c r="D34" s="125"/>
      <c r="E34" s="64"/>
      <c r="F34" s="125"/>
    </row>
    <row r="35" spans="1:6" ht="12.75">
      <c r="A35" s="50"/>
      <c r="B35" s="51" t="s">
        <v>103</v>
      </c>
      <c r="C35" s="64"/>
      <c r="D35" s="125"/>
      <c r="E35" s="64"/>
      <c r="F35" s="125"/>
    </row>
    <row r="36" spans="1:6" ht="13.5" thickBot="1">
      <c r="A36" s="50"/>
      <c r="B36" s="51" t="s">
        <v>102</v>
      </c>
      <c r="C36" s="133">
        <f>C28</f>
        <v>-2363</v>
      </c>
      <c r="D36" s="133">
        <f>D28</f>
        <v>1123</v>
      </c>
      <c r="E36" s="133">
        <f>E28</f>
        <v>-2141</v>
      </c>
      <c r="F36" s="135">
        <f>F32</f>
        <v>2196</v>
      </c>
    </row>
    <row r="37" spans="1:6" ht="13.5" thickTop="1">
      <c r="A37" s="50"/>
      <c r="B37" s="51"/>
      <c r="C37" s="64"/>
      <c r="D37" s="125"/>
      <c r="E37" s="64"/>
      <c r="F37" s="125"/>
    </row>
    <row r="38" spans="1:6" ht="12.75">
      <c r="A38" s="50"/>
      <c r="B38" s="51" t="s">
        <v>86</v>
      </c>
      <c r="C38" s="64"/>
      <c r="D38" s="125"/>
      <c r="E38" s="64"/>
      <c r="F38" s="125"/>
    </row>
    <row r="39" spans="1:8" ht="13.5" thickBot="1">
      <c r="A39" s="50"/>
      <c r="B39" s="51" t="s">
        <v>87</v>
      </c>
      <c r="C39" s="133">
        <v>97625</v>
      </c>
      <c r="D39" s="133">
        <v>90001</v>
      </c>
      <c r="E39" s="134">
        <f>C39</f>
        <v>97625</v>
      </c>
      <c r="F39" s="135">
        <f>D39</f>
        <v>90001</v>
      </c>
      <c r="H39" s="174"/>
    </row>
    <row r="40" spans="1:8" ht="13.5" thickTop="1">
      <c r="A40" s="50"/>
      <c r="B40" s="3"/>
      <c r="C40" s="64"/>
      <c r="D40" s="125"/>
      <c r="E40" s="64"/>
      <c r="F40" s="125"/>
      <c r="H40" s="174"/>
    </row>
    <row r="41" spans="1:10" ht="12.75">
      <c r="A41" s="50"/>
      <c r="B41" s="51"/>
      <c r="C41" s="52"/>
      <c r="D41" s="123"/>
      <c r="E41" s="52"/>
      <c r="F41" s="123"/>
      <c r="H41" s="174"/>
      <c r="J41" s="166"/>
    </row>
    <row r="42" spans="1:6" ht="12.75">
      <c r="A42" s="50"/>
      <c r="B42" s="51" t="s">
        <v>7</v>
      </c>
      <c r="C42" s="165">
        <f>C32/C39*100</f>
        <v>-2.5659411011523687</v>
      </c>
      <c r="D42" s="165">
        <f>D32/D39*100</f>
        <v>1.3366518149798337</v>
      </c>
      <c r="E42" s="165">
        <f>E32/E39*100</f>
        <v>-2.1848911651728553</v>
      </c>
      <c r="F42" s="165">
        <f>F32/F39*100</f>
        <v>2.4399728891901202</v>
      </c>
    </row>
    <row r="43" spans="1:12" ht="12.75">
      <c r="A43" s="50"/>
      <c r="B43" s="51" t="s">
        <v>18</v>
      </c>
      <c r="C43" s="53" t="s">
        <v>1</v>
      </c>
      <c r="D43" s="53" t="s">
        <v>1</v>
      </c>
      <c r="E43" s="53" t="s">
        <v>1</v>
      </c>
      <c r="F43" s="123" t="s">
        <v>1</v>
      </c>
      <c r="H43" s="174"/>
      <c r="L43" s="174"/>
    </row>
    <row r="44" spans="1:12" ht="12.75">
      <c r="A44" s="54"/>
      <c r="B44" s="55"/>
      <c r="C44" s="56"/>
      <c r="D44" s="126"/>
      <c r="E44" s="56"/>
      <c r="F44" s="127"/>
      <c r="H44" s="174"/>
      <c r="L44" s="174"/>
    </row>
    <row r="45" spans="1:10" ht="12.75">
      <c r="A45" s="51"/>
      <c r="B45" s="51"/>
      <c r="C45" s="3"/>
      <c r="D45" s="3"/>
      <c r="E45" s="3"/>
      <c r="F45" s="3"/>
      <c r="H45" s="174"/>
      <c r="J45" s="166"/>
    </row>
    <row r="46" spans="1:6" ht="12.75">
      <c r="A46" s="51" t="s">
        <v>36</v>
      </c>
      <c r="B46" s="51"/>
      <c r="C46" s="3"/>
      <c r="D46" s="3"/>
      <c r="E46" s="3"/>
      <c r="F46" s="3"/>
    </row>
    <row r="47" spans="1:6" ht="12.75">
      <c r="A47" s="51"/>
      <c r="B47" s="51"/>
      <c r="C47" s="3"/>
      <c r="D47" s="3"/>
      <c r="E47" s="3"/>
      <c r="F47" s="3"/>
    </row>
    <row r="48" spans="1:6" ht="12.75">
      <c r="A48" s="51" t="s">
        <v>81</v>
      </c>
      <c r="B48" s="2" t="s">
        <v>107</v>
      </c>
      <c r="C48" s="3"/>
      <c r="D48" s="3"/>
      <c r="E48" s="3"/>
      <c r="F48" s="3"/>
    </row>
    <row r="49" spans="1:6" ht="12.75">
      <c r="A49" s="51"/>
      <c r="B49" s="26" t="s">
        <v>108</v>
      </c>
      <c r="C49" s="3"/>
      <c r="D49" s="3"/>
      <c r="E49" s="3"/>
      <c r="F49" s="3"/>
    </row>
    <row r="50" spans="1:6" ht="12.75">
      <c r="A50" s="51"/>
      <c r="B50" s="26"/>
      <c r="C50" s="3"/>
      <c r="D50" s="3"/>
      <c r="E50" s="3"/>
      <c r="F50" s="3"/>
    </row>
    <row r="51" spans="1:12" s="57" customFormat="1" ht="12.75">
      <c r="A51" s="3" t="s">
        <v>144</v>
      </c>
      <c r="B51" s="2" t="s">
        <v>146</v>
      </c>
      <c r="C51" s="2"/>
      <c r="D51" s="2"/>
      <c r="E51" s="2"/>
      <c r="F51" s="2"/>
      <c r="H51" s="2"/>
      <c r="I51" s="66"/>
      <c r="J51" s="2"/>
      <c r="K51" s="2"/>
      <c r="L51" s="2"/>
    </row>
    <row r="52" spans="1:12" s="58" customFormat="1" ht="12.75">
      <c r="A52" s="141"/>
      <c r="B52" s="2" t="s">
        <v>145</v>
      </c>
      <c r="C52" s="26"/>
      <c r="D52" s="26"/>
      <c r="E52" s="26"/>
      <c r="F52" s="26"/>
      <c r="H52" s="26"/>
      <c r="I52" s="88"/>
      <c r="J52" s="26"/>
      <c r="K52" s="26"/>
      <c r="L52" s="26"/>
    </row>
    <row r="53" spans="1:12" s="57" customFormat="1" ht="12.75">
      <c r="A53" s="3"/>
      <c r="B53" s="2"/>
      <c r="C53" s="2"/>
      <c r="D53" s="2"/>
      <c r="E53" s="2"/>
      <c r="F53" s="2"/>
      <c r="H53" s="2"/>
      <c r="I53" s="66"/>
      <c r="J53" s="2"/>
      <c r="K53" s="2"/>
      <c r="L53" s="2"/>
    </row>
    <row r="54" spans="1:12" s="57" customFormat="1" ht="12.75">
      <c r="A54" s="2"/>
      <c r="C54" s="2"/>
      <c r="D54" s="2"/>
      <c r="E54" s="2"/>
      <c r="F54" s="2"/>
      <c r="H54" s="2"/>
      <c r="I54" s="66"/>
      <c r="J54" s="2"/>
      <c r="K54" s="2"/>
      <c r="L54" s="2"/>
    </row>
  </sheetData>
  <sheetProtection/>
  <mergeCells count="2">
    <mergeCell ref="C9:D9"/>
    <mergeCell ref="E9:F9"/>
  </mergeCells>
  <printOptions horizontalCentered="1"/>
  <pageMargins left="0.5" right="0.25" top="0.5" bottom="0.5" header="0.5" footer="0.5"/>
  <pageSetup horizontalDpi="180" verticalDpi="180" orientation="portrait" paperSize="9" scale="86" r:id="rId1"/>
  <ignoredErrors>
    <ignoredError sqref="C17 E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85" zoomScaleNormal="85" zoomScalePageLayoutView="0" workbookViewId="0" topLeftCell="A4">
      <selection activeCell="B29" sqref="B29"/>
    </sheetView>
  </sheetViews>
  <sheetFormatPr defaultColWidth="9.33203125" defaultRowHeight="11.25"/>
  <cols>
    <col min="1" max="1" width="4.83203125" style="153" customWidth="1"/>
    <col min="2" max="2" width="60.83203125" style="57" customWidth="1"/>
    <col min="3" max="3" width="15.83203125" style="57" customWidth="1"/>
    <col min="4" max="4" width="3.83203125" style="57" customWidth="1"/>
    <col min="5" max="5" width="15.83203125" style="57" customWidth="1"/>
    <col min="6" max="6" width="3.83203125" style="57" customWidth="1"/>
    <col min="7" max="7" width="15.83203125" style="57" customWidth="1"/>
    <col min="8" max="8" width="3.83203125" style="57" customWidth="1"/>
    <col min="9" max="9" width="15.83203125" style="57" customWidth="1"/>
    <col min="10" max="10" width="3.83203125" style="57" customWidth="1"/>
    <col min="11" max="11" width="15.83203125" style="57" customWidth="1"/>
    <col min="12" max="12" width="5.83203125" style="57" customWidth="1"/>
    <col min="13" max="13" width="15.83203125" style="57" customWidth="1"/>
    <col min="14" max="14" width="15.83203125" style="2" customWidth="1"/>
    <col min="15" max="16384" width="9.33203125" style="57" customWidth="1"/>
  </cols>
  <sheetData>
    <row r="1" spans="1:2" ht="15.75">
      <c r="A1" s="149" t="s">
        <v>37</v>
      </c>
      <c r="B1" s="28"/>
    </row>
    <row r="2" spans="1:2" ht="15.75">
      <c r="A2" s="149"/>
      <c r="B2" s="28"/>
    </row>
    <row r="3" spans="1:9" ht="15">
      <c r="A3" s="150" t="str">
        <f>'Balance Sheet'!A3</f>
        <v>UNAUDITED INTERIM FINANCIAL STATEMENTS FOR THE 2ND QUARTER ENDED 30 JUNE 2011</v>
      </c>
      <c r="B3" s="27"/>
      <c r="C3" s="1"/>
      <c r="D3" s="1"/>
      <c r="E3" s="1"/>
      <c r="F3" s="2"/>
      <c r="G3" s="3"/>
      <c r="H3" s="2"/>
      <c r="I3" s="2"/>
    </row>
    <row r="4" spans="1:13" ht="15">
      <c r="A4" s="151"/>
      <c r="B4" s="129"/>
      <c r="C4" s="130"/>
      <c r="D4" s="130"/>
      <c r="E4" s="130"/>
      <c r="F4" s="131"/>
      <c r="G4" s="131"/>
      <c r="H4" s="131"/>
      <c r="I4" s="131"/>
      <c r="J4" s="55"/>
      <c r="K4" s="55"/>
      <c r="L4" s="55"/>
      <c r="M4" s="55"/>
    </row>
    <row r="6" spans="1:2" ht="12.75">
      <c r="A6" s="152" t="s">
        <v>54</v>
      </c>
      <c r="B6" s="33"/>
    </row>
    <row r="7" spans="1:2" ht="12.75">
      <c r="A7" s="152" t="str">
        <f>'Income Statement'!A7</f>
        <v>FOR THE 2ND QUARTER ENDED 30 JUNE 2011</v>
      </c>
      <c r="B7" s="33"/>
    </row>
    <row r="8" spans="1:2" ht="12.75">
      <c r="A8" s="152"/>
      <c r="B8" s="33"/>
    </row>
    <row r="9" ht="7.5" customHeight="1"/>
    <row r="10" spans="5:11" ht="12.75">
      <c r="E10" s="182" t="s">
        <v>130</v>
      </c>
      <c r="F10" s="182"/>
      <c r="G10" s="182"/>
      <c r="H10" s="182"/>
      <c r="I10" s="182"/>
      <c r="K10" s="105" t="s">
        <v>58</v>
      </c>
    </row>
    <row r="11" spans="7:11" ht="7.5" customHeight="1">
      <c r="G11" s="105"/>
      <c r="H11" s="105"/>
      <c r="I11" s="105"/>
      <c r="K11" s="105"/>
    </row>
    <row r="12" spans="1:14" s="103" customFormat="1" ht="25.5">
      <c r="A12" s="154"/>
      <c r="C12" s="104" t="s">
        <v>12</v>
      </c>
      <c r="D12" s="104"/>
      <c r="E12" s="104" t="s">
        <v>119</v>
      </c>
      <c r="F12" s="104"/>
      <c r="G12" s="104" t="s">
        <v>56</v>
      </c>
      <c r="H12" s="104"/>
      <c r="I12" s="104" t="s">
        <v>57</v>
      </c>
      <c r="J12" s="104"/>
      <c r="K12" s="104" t="s">
        <v>88</v>
      </c>
      <c r="L12" s="104"/>
      <c r="M12" s="104" t="s">
        <v>19</v>
      </c>
      <c r="N12" s="5"/>
    </row>
    <row r="13" spans="1:15" s="106" customFormat="1" ht="12.75">
      <c r="A13" s="155"/>
      <c r="B13" s="32"/>
      <c r="C13" s="115" t="s">
        <v>4</v>
      </c>
      <c r="D13" s="115"/>
      <c r="E13" s="115" t="s">
        <v>4</v>
      </c>
      <c r="F13" s="114"/>
      <c r="G13" s="115" t="s">
        <v>4</v>
      </c>
      <c r="H13" s="114"/>
      <c r="I13" s="115" t="s">
        <v>4</v>
      </c>
      <c r="J13" s="114"/>
      <c r="K13" s="115" t="s">
        <v>4</v>
      </c>
      <c r="L13" s="114"/>
      <c r="M13" s="115" t="s">
        <v>4</v>
      </c>
      <c r="N13" s="31"/>
      <c r="O13" s="32"/>
    </row>
    <row r="14" spans="3:13" ht="12.75"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5" s="108" customFormat="1" ht="12.75">
      <c r="A15" s="152" t="s">
        <v>55</v>
      </c>
      <c r="B15" s="33"/>
      <c r="C15" s="82">
        <v>9000</v>
      </c>
      <c r="D15" s="82"/>
      <c r="E15" s="82">
        <v>0</v>
      </c>
      <c r="F15" s="82"/>
      <c r="G15" s="82">
        <v>-183</v>
      </c>
      <c r="H15" s="82"/>
      <c r="I15" s="82">
        <v>544</v>
      </c>
      <c r="J15" s="82"/>
      <c r="K15" s="107">
        <v>3290</v>
      </c>
      <c r="L15" s="82"/>
      <c r="M15" s="82">
        <f>SUM(C15:K15)</f>
        <v>12651</v>
      </c>
      <c r="N15" s="119"/>
      <c r="O15" s="57"/>
    </row>
    <row r="16" spans="1:15" s="108" customFormat="1" ht="12.75">
      <c r="A16" s="156"/>
      <c r="C16" s="82"/>
      <c r="D16" s="82"/>
      <c r="E16" s="82"/>
      <c r="F16" s="82"/>
      <c r="G16" s="82"/>
      <c r="H16" s="82"/>
      <c r="I16" s="82"/>
      <c r="J16" s="82"/>
      <c r="K16" s="107"/>
      <c r="L16" s="82"/>
      <c r="M16" s="82"/>
      <c r="N16" s="2"/>
      <c r="O16" s="57"/>
    </row>
    <row r="17" spans="1:15" s="108" customFormat="1" ht="12.75">
      <c r="A17" s="153" t="s">
        <v>118</v>
      </c>
      <c r="C17" s="82">
        <v>3000</v>
      </c>
      <c r="D17" s="82"/>
      <c r="E17" s="82">
        <v>5100</v>
      </c>
      <c r="F17" s="82"/>
      <c r="G17" s="82">
        <v>0</v>
      </c>
      <c r="H17" s="82"/>
      <c r="I17" s="82">
        <v>0</v>
      </c>
      <c r="J17" s="82"/>
      <c r="K17" s="107">
        <v>0</v>
      </c>
      <c r="L17" s="82"/>
      <c r="M17" s="82">
        <f>SUM(C17:K17)</f>
        <v>8100</v>
      </c>
      <c r="N17" s="2"/>
      <c r="O17" s="57"/>
    </row>
    <row r="18" spans="1:15" s="108" customFormat="1" ht="12.75">
      <c r="A18" s="156"/>
      <c r="C18" s="82"/>
      <c r="D18" s="82"/>
      <c r="E18" s="82"/>
      <c r="F18" s="82"/>
      <c r="G18" s="82"/>
      <c r="H18" s="82"/>
      <c r="I18" s="82"/>
      <c r="J18" s="82"/>
      <c r="K18" s="107"/>
      <c r="L18" s="82"/>
      <c r="M18" s="82"/>
      <c r="N18" s="2"/>
      <c r="O18" s="57"/>
    </row>
    <row r="19" spans="1:15" s="108" customFormat="1" ht="12.75">
      <c r="A19" s="153" t="s">
        <v>120</v>
      </c>
      <c r="C19" s="82">
        <v>0</v>
      </c>
      <c r="D19" s="82"/>
      <c r="E19" s="82">
        <v>-1134</v>
      </c>
      <c r="F19" s="82"/>
      <c r="G19" s="82">
        <v>0</v>
      </c>
      <c r="H19" s="82"/>
      <c r="I19" s="82">
        <v>0</v>
      </c>
      <c r="J19" s="82"/>
      <c r="K19" s="107">
        <v>0</v>
      </c>
      <c r="L19" s="82"/>
      <c r="M19" s="82">
        <f>SUM(C19:K19)</f>
        <v>-1134</v>
      </c>
      <c r="N19" s="2"/>
      <c r="O19" s="57"/>
    </row>
    <row r="20" spans="1:15" s="108" customFormat="1" ht="12.75">
      <c r="A20" s="156"/>
      <c r="C20" s="82"/>
      <c r="D20" s="82"/>
      <c r="E20" s="82"/>
      <c r="F20" s="82"/>
      <c r="G20" s="82"/>
      <c r="H20" s="82"/>
      <c r="I20" s="82"/>
      <c r="J20" s="82"/>
      <c r="K20" s="107"/>
      <c r="L20" s="82"/>
      <c r="M20" s="82"/>
      <c r="N20" s="2"/>
      <c r="O20" s="57"/>
    </row>
    <row r="21" spans="1:15" s="108" customFormat="1" ht="12.75">
      <c r="A21" s="153" t="s">
        <v>59</v>
      </c>
      <c r="B21" s="57"/>
      <c r="C21" s="82">
        <v>0</v>
      </c>
      <c r="D21" s="82"/>
      <c r="E21" s="82">
        <v>0</v>
      </c>
      <c r="F21" s="82"/>
      <c r="G21" s="82">
        <v>-8</v>
      </c>
      <c r="H21" s="82"/>
      <c r="I21" s="82">
        <v>0</v>
      </c>
      <c r="J21" s="82"/>
      <c r="K21" s="107">
        <v>-2133</v>
      </c>
      <c r="L21" s="82"/>
      <c r="M21" s="82">
        <f>SUM(C21:K21)</f>
        <v>-2141</v>
      </c>
      <c r="N21" s="119"/>
      <c r="O21" s="57"/>
    </row>
    <row r="22" spans="1:15" s="108" customFormat="1" ht="12.75">
      <c r="A22" s="153"/>
      <c r="B22" s="57"/>
      <c r="C22" s="82"/>
      <c r="D22" s="82"/>
      <c r="E22" s="82"/>
      <c r="F22" s="82"/>
      <c r="G22" s="82"/>
      <c r="H22" s="82"/>
      <c r="I22" s="82"/>
      <c r="J22" s="82"/>
      <c r="K22" s="107"/>
      <c r="L22" s="82"/>
      <c r="M22" s="82"/>
      <c r="N22" s="119"/>
      <c r="O22" s="57"/>
    </row>
    <row r="23" spans="1:15" s="109" customFormat="1" ht="13.5" thickBot="1">
      <c r="A23" s="152" t="s">
        <v>116</v>
      </c>
      <c r="B23" s="33"/>
      <c r="C23" s="116">
        <f>SUM(C15:C22)</f>
        <v>12000</v>
      </c>
      <c r="D23" s="98"/>
      <c r="E23" s="116">
        <f>SUM(E15:E22)</f>
        <v>3966</v>
      </c>
      <c r="F23" s="82"/>
      <c r="G23" s="116">
        <f>SUM(G15:G22)</f>
        <v>-191</v>
      </c>
      <c r="H23" s="82"/>
      <c r="I23" s="116">
        <f>SUM(I15:I22)</f>
        <v>544</v>
      </c>
      <c r="J23" s="98"/>
      <c r="K23" s="116">
        <f>SUM(K15:K22)</f>
        <v>1157</v>
      </c>
      <c r="L23" s="98"/>
      <c r="M23" s="116">
        <f>SUM(M15:M22)</f>
        <v>17476</v>
      </c>
      <c r="N23" s="119"/>
      <c r="O23" s="117"/>
    </row>
    <row r="24" spans="3:13" ht="13.5" thickTop="1"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3:13" ht="12.75">
      <c r="C25" s="110"/>
      <c r="D25" s="110"/>
      <c r="E25" s="110"/>
      <c r="F25" s="110"/>
      <c r="G25" s="110"/>
      <c r="H25" s="110"/>
      <c r="I25" s="110"/>
      <c r="J25" s="110"/>
      <c r="K25" s="110"/>
      <c r="M25" s="66"/>
    </row>
    <row r="26" spans="1:13" ht="12.75">
      <c r="A26" s="153" t="s">
        <v>35</v>
      </c>
      <c r="C26" s="110"/>
      <c r="D26" s="110"/>
      <c r="E26" s="110"/>
      <c r="F26" s="110"/>
      <c r="G26" s="110"/>
      <c r="H26" s="110"/>
      <c r="I26" s="110"/>
      <c r="J26" s="110"/>
      <c r="K26" s="110"/>
      <c r="M26" s="66"/>
    </row>
    <row r="27" spans="3:11" ht="12.75">
      <c r="C27" s="110"/>
      <c r="D27" s="110"/>
      <c r="E27" s="110"/>
      <c r="F27" s="110"/>
      <c r="G27" s="110"/>
      <c r="H27" s="110"/>
      <c r="I27" s="110"/>
      <c r="J27" s="110"/>
      <c r="K27" s="110"/>
    </row>
    <row r="28" spans="1:11" ht="12.75">
      <c r="A28" s="157" t="s">
        <v>81</v>
      </c>
      <c r="B28" s="2" t="s">
        <v>109</v>
      </c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1" ht="12.75">
      <c r="A29" s="157"/>
      <c r="B29" s="26" t="s">
        <v>110</v>
      </c>
      <c r="C29" s="110"/>
      <c r="D29" s="110"/>
      <c r="E29" s="110"/>
      <c r="F29" s="110"/>
      <c r="G29" s="110"/>
      <c r="H29" s="110"/>
      <c r="I29" s="110"/>
      <c r="J29" s="110"/>
      <c r="K29" s="110"/>
    </row>
    <row r="30" spans="3:11" ht="12.75">
      <c r="C30" s="110"/>
      <c r="D30" s="110"/>
      <c r="E30" s="110"/>
      <c r="F30" s="110"/>
      <c r="G30" s="110"/>
      <c r="H30" s="110"/>
      <c r="I30" s="110"/>
      <c r="J30" s="110"/>
      <c r="K30" s="110"/>
    </row>
    <row r="31" spans="1:13" ht="12.75">
      <c r="A31" s="158"/>
      <c r="B31" s="141"/>
      <c r="F31" s="111"/>
      <c r="G31" s="111"/>
      <c r="H31" s="111"/>
      <c r="I31" s="111"/>
      <c r="J31" s="111"/>
      <c r="K31" s="111"/>
      <c r="L31" s="111"/>
      <c r="M31" s="111"/>
    </row>
    <row r="32" spans="1:14" s="58" customFormat="1" ht="12.75">
      <c r="A32" s="159"/>
      <c r="B32" s="146"/>
      <c r="F32" s="112"/>
      <c r="G32" s="112"/>
      <c r="H32" s="112"/>
      <c r="I32" s="112"/>
      <c r="J32" s="112"/>
      <c r="K32" s="112"/>
      <c r="L32" s="112"/>
      <c r="M32" s="112"/>
      <c r="N32" s="26"/>
    </row>
  </sheetData>
  <sheetProtection/>
  <mergeCells count="1">
    <mergeCell ref="E10:I10"/>
  </mergeCells>
  <printOptions horizontalCentered="1"/>
  <pageMargins left="0.8" right="0.25" top="0.5" bottom="0.5" header="0.25" footer="0.25"/>
  <pageSetup horizontalDpi="180" verticalDpi="18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1"/>
  <sheetViews>
    <sheetView showGridLines="0" zoomScale="85" zoomScaleNormal="85" zoomScalePageLayoutView="0" workbookViewId="0" topLeftCell="A39">
      <selection activeCell="B48" sqref="B48:C48"/>
    </sheetView>
  </sheetViews>
  <sheetFormatPr defaultColWidth="9.33203125" defaultRowHeight="11.25"/>
  <cols>
    <col min="1" max="1" width="4.83203125" style="153" customWidth="1"/>
    <col min="2" max="2" width="75.33203125" style="57" customWidth="1"/>
    <col min="3" max="3" width="20.83203125" style="77" customWidth="1"/>
    <col min="4" max="4" width="21.5" style="57" customWidth="1"/>
    <col min="5" max="16384" width="9.33203125" style="57" customWidth="1"/>
  </cols>
  <sheetData>
    <row r="1" ht="15.75">
      <c r="A1" s="149" t="s">
        <v>37</v>
      </c>
    </row>
    <row r="2" ht="15.75">
      <c r="A2" s="149"/>
    </row>
    <row r="3" spans="1:6" ht="15">
      <c r="A3" s="150" t="str">
        <f>'Balance Sheet'!A3</f>
        <v>UNAUDITED INTERIM FINANCIAL STATEMENTS FOR THE 2ND QUARTER ENDED 30 JUNE 2011</v>
      </c>
      <c r="B3" s="27"/>
      <c r="C3" s="1"/>
      <c r="D3" s="3"/>
      <c r="E3" s="2"/>
      <c r="F3" s="2"/>
    </row>
    <row r="4" spans="1:10" ht="15">
      <c r="A4" s="151"/>
      <c r="B4" s="129"/>
      <c r="C4" s="130"/>
      <c r="D4" s="131"/>
      <c r="E4" s="3"/>
      <c r="F4" s="3"/>
      <c r="G4" s="51"/>
      <c r="H4" s="51"/>
      <c r="I4" s="51"/>
      <c r="J4" s="51"/>
    </row>
    <row r="5" ht="12.75">
      <c r="A5" s="152"/>
    </row>
    <row r="6" ht="12.75">
      <c r="A6" s="152" t="s">
        <v>53</v>
      </c>
    </row>
    <row r="7" ht="12.75">
      <c r="A7" s="152" t="str">
        <f>'Equity '!A7</f>
        <v>FOR THE 2ND QUARTER ENDED 30 JUNE 2011</v>
      </c>
    </row>
    <row r="8" ht="12.75">
      <c r="A8" s="152"/>
    </row>
    <row r="9" spans="3:4" ht="12.75">
      <c r="C9" s="128" t="s">
        <v>8</v>
      </c>
      <c r="D9" s="128" t="s">
        <v>16</v>
      </c>
    </row>
    <row r="10" spans="1:4" s="58" customFormat="1" ht="25.5">
      <c r="A10" s="161"/>
      <c r="C10" s="138" t="s">
        <v>22</v>
      </c>
      <c r="D10" s="139" t="s">
        <v>142</v>
      </c>
    </row>
    <row r="11" spans="3:4" ht="12.75">
      <c r="C11" s="78">
        <f>'Balance Sheet'!C10</f>
        <v>40724</v>
      </c>
      <c r="D11" s="79">
        <v>40543</v>
      </c>
    </row>
    <row r="12" spans="3:4" ht="15">
      <c r="C12" s="80" t="s">
        <v>21</v>
      </c>
      <c r="D12" s="81" t="s">
        <v>21</v>
      </c>
    </row>
    <row r="13" ht="12.75">
      <c r="A13" s="152" t="s">
        <v>89</v>
      </c>
    </row>
    <row r="14" ht="7.5" customHeight="1"/>
    <row r="15" spans="1:4" ht="12.75">
      <c r="A15" s="153" t="s">
        <v>131</v>
      </c>
      <c r="C15" s="87">
        <v>-1590</v>
      </c>
      <c r="D15" s="87">
        <v>4154</v>
      </c>
    </row>
    <row r="16" spans="3:4" ht="7.5" customHeight="1">
      <c r="C16" s="88"/>
      <c r="D16" s="88"/>
    </row>
    <row r="17" spans="1:4" ht="12.75">
      <c r="A17" s="153" t="s">
        <v>90</v>
      </c>
      <c r="C17" s="88"/>
      <c r="D17" s="88"/>
    </row>
    <row r="18" spans="2:6" ht="12.75">
      <c r="B18" s="57" t="s">
        <v>41</v>
      </c>
      <c r="C18" s="90">
        <v>0</v>
      </c>
      <c r="D18" s="90">
        <v>-104</v>
      </c>
      <c r="F18" s="83"/>
    </row>
    <row r="19" spans="2:4" ht="12.75">
      <c r="B19" s="57" t="s">
        <v>9</v>
      </c>
      <c r="C19" s="87">
        <v>266</v>
      </c>
      <c r="D19" s="87">
        <v>428</v>
      </c>
    </row>
    <row r="20" spans="2:4" ht="12.75">
      <c r="B20" s="57" t="s">
        <v>39</v>
      </c>
      <c r="C20" s="90"/>
      <c r="D20" s="90"/>
    </row>
    <row r="21" spans="2:4" ht="12.75">
      <c r="B21" s="57" t="s">
        <v>40</v>
      </c>
      <c r="C21" s="90">
        <v>0</v>
      </c>
      <c r="D21" s="90">
        <v>-1258</v>
      </c>
    </row>
    <row r="22" spans="2:4" ht="12.75">
      <c r="B22" s="57" t="s">
        <v>91</v>
      </c>
      <c r="C22" s="90">
        <v>-30</v>
      </c>
      <c r="D22" s="90">
        <v>-11</v>
      </c>
    </row>
    <row r="23" spans="2:4" ht="12.75">
      <c r="B23" s="57" t="s">
        <v>92</v>
      </c>
      <c r="C23" s="95">
        <v>6</v>
      </c>
      <c r="D23" s="95">
        <v>10</v>
      </c>
    </row>
    <row r="24" spans="2:4" ht="12.75">
      <c r="B24" s="57" t="s">
        <v>120</v>
      </c>
      <c r="C24" s="95">
        <v>2659</v>
      </c>
      <c r="D24" s="95">
        <v>0</v>
      </c>
    </row>
    <row r="25" spans="2:6" ht="12.75">
      <c r="B25" s="57" t="s">
        <v>38</v>
      </c>
      <c r="C25" s="90">
        <v>1</v>
      </c>
      <c r="D25" s="90">
        <v>14</v>
      </c>
      <c r="F25" s="83"/>
    </row>
    <row r="26" spans="2:6" ht="12.75">
      <c r="B26" s="57" t="s">
        <v>141</v>
      </c>
      <c r="C26" s="93">
        <v>14</v>
      </c>
      <c r="D26" s="93">
        <v>-209</v>
      </c>
      <c r="F26" s="83"/>
    </row>
    <row r="27" spans="3:6" ht="7.5" customHeight="1">
      <c r="C27" s="57"/>
      <c r="F27" s="83"/>
    </row>
    <row r="28" spans="1:4" ht="12.75">
      <c r="A28" s="152" t="s">
        <v>62</v>
      </c>
      <c r="C28" s="87">
        <f>SUM(C15:C27)</f>
        <v>1326</v>
      </c>
      <c r="D28" s="89">
        <f>SUM(D15:D27)</f>
        <v>3024</v>
      </c>
    </row>
    <row r="29" spans="3:4" ht="9.75" customHeight="1">
      <c r="C29" s="88"/>
      <c r="D29" s="89"/>
    </row>
    <row r="30" spans="2:4" ht="12.75" customHeight="1">
      <c r="B30" s="57" t="s">
        <v>44</v>
      </c>
      <c r="C30" s="88">
        <v>0</v>
      </c>
      <c r="D30" s="89">
        <v>-98</v>
      </c>
    </row>
    <row r="31" spans="2:4" ht="12.75" customHeight="1">
      <c r="B31" s="57" t="s">
        <v>143</v>
      </c>
      <c r="C31" s="88"/>
      <c r="D31" s="89"/>
    </row>
    <row r="32" spans="2:4" ht="12.75" customHeight="1">
      <c r="B32" s="2" t="s">
        <v>140</v>
      </c>
      <c r="C32" s="88">
        <f>-1981</f>
        <v>-1981</v>
      </c>
      <c r="D32" s="89">
        <v>0</v>
      </c>
    </row>
    <row r="33" spans="2:4" ht="12.75" customHeight="1">
      <c r="B33" s="57" t="s">
        <v>42</v>
      </c>
      <c r="C33" s="88">
        <v>0</v>
      </c>
      <c r="D33" s="89">
        <v>2147</v>
      </c>
    </row>
    <row r="34" spans="2:4" ht="12.75" customHeight="1">
      <c r="B34" s="57" t="s">
        <v>43</v>
      </c>
      <c r="C34" s="88">
        <v>-150</v>
      </c>
      <c r="D34" s="89">
        <v>197</v>
      </c>
    </row>
    <row r="35" spans="2:4" ht="12.75" customHeight="1">
      <c r="B35" s="57" t="s">
        <v>10</v>
      </c>
      <c r="C35" s="77">
        <v>-879</v>
      </c>
      <c r="D35" s="77">
        <v>-238</v>
      </c>
    </row>
    <row r="36" spans="2:4" ht="12.75" customHeight="1">
      <c r="B36" s="57" t="s">
        <v>31</v>
      </c>
      <c r="C36" s="77">
        <v>-188</v>
      </c>
      <c r="D36" s="77">
        <v>-537</v>
      </c>
    </row>
    <row r="37" spans="1:4" s="2" customFormat="1" ht="12.75" customHeight="1">
      <c r="A37" s="162"/>
      <c r="B37" s="2" t="s">
        <v>32</v>
      </c>
      <c r="C37" s="92">
        <f>330</f>
        <v>330</v>
      </c>
      <c r="D37" s="92">
        <v>444</v>
      </c>
    </row>
    <row r="38" spans="1:4" ht="12.75">
      <c r="A38" s="153" t="s">
        <v>132</v>
      </c>
      <c r="C38" s="77">
        <f>SUM(C28:C37)</f>
        <v>-1542</v>
      </c>
      <c r="D38" s="89">
        <f>SUM(D28:D37)</f>
        <v>4939</v>
      </c>
    </row>
    <row r="39" spans="1:4" ht="6.75" customHeight="1">
      <c r="A39" s="152"/>
      <c r="D39" s="89"/>
    </row>
    <row r="40" spans="1:4" ht="12.75">
      <c r="A40" s="152"/>
      <c r="B40" s="2" t="s">
        <v>45</v>
      </c>
      <c r="C40" s="95">
        <v>-337</v>
      </c>
      <c r="D40" s="91">
        <v>-532</v>
      </c>
    </row>
    <row r="41" spans="1:4" ht="12.75">
      <c r="A41" s="152"/>
      <c r="B41" s="2" t="s">
        <v>20</v>
      </c>
      <c r="C41" s="95">
        <v>30</v>
      </c>
      <c r="D41" s="91">
        <v>11</v>
      </c>
    </row>
    <row r="42" spans="1:4" ht="12.75">
      <c r="A42" s="152"/>
      <c r="B42" s="57" t="s">
        <v>46</v>
      </c>
      <c r="C42" s="92">
        <v>-6</v>
      </c>
      <c r="D42" s="94">
        <v>-10</v>
      </c>
    </row>
    <row r="43" spans="1:4" ht="7.5" customHeight="1">
      <c r="A43" s="152"/>
      <c r="C43" s="95"/>
      <c r="D43" s="91"/>
    </row>
    <row r="44" spans="1:4" ht="12.75">
      <c r="A44" s="152" t="s">
        <v>133</v>
      </c>
      <c r="C44" s="92">
        <f>SUM(C38:C42)</f>
        <v>-1855</v>
      </c>
      <c r="D44" s="94">
        <f>SUM(D38:D43)</f>
        <v>4408</v>
      </c>
    </row>
    <row r="45" ht="6.75" customHeight="1">
      <c r="D45" s="89"/>
    </row>
    <row r="46" spans="1:4" ht="12.75">
      <c r="A46" s="152" t="s">
        <v>93</v>
      </c>
      <c r="C46" s="66"/>
      <c r="D46" s="89"/>
    </row>
    <row r="47" spans="3:4" ht="7.5" customHeight="1">
      <c r="C47" s="66"/>
      <c r="D47" s="89"/>
    </row>
    <row r="48" spans="1:4" ht="12.75">
      <c r="A48" s="153" t="s">
        <v>11</v>
      </c>
      <c r="C48" s="77">
        <v>-1177</v>
      </c>
      <c r="D48" s="77">
        <v>-316</v>
      </c>
    </row>
    <row r="49" spans="1:4" ht="12.75">
      <c r="A49" s="153" t="s">
        <v>47</v>
      </c>
      <c r="C49" s="77">
        <v>0</v>
      </c>
      <c r="D49" s="89">
        <v>1735</v>
      </c>
    </row>
    <row r="50" ht="7.5" customHeight="1">
      <c r="D50" s="89"/>
    </row>
    <row r="51" spans="1:4" ht="12.75">
      <c r="A51" s="152" t="s">
        <v>134</v>
      </c>
      <c r="C51" s="96">
        <f>SUM(C48:C49)</f>
        <v>-1177</v>
      </c>
      <c r="D51" s="97">
        <f>SUM(D48:D49)</f>
        <v>1419</v>
      </c>
    </row>
    <row r="52" ht="12.75">
      <c r="D52" s="89"/>
    </row>
    <row r="53" spans="1:4" ht="12.75">
      <c r="A53" s="152" t="s">
        <v>94</v>
      </c>
      <c r="D53" s="89"/>
    </row>
    <row r="54" ht="7.5" customHeight="1">
      <c r="D54" s="89"/>
    </row>
    <row r="55" spans="1:4" ht="12.75">
      <c r="A55" s="153" t="s">
        <v>48</v>
      </c>
      <c r="C55" s="77">
        <v>0</v>
      </c>
      <c r="D55" s="77">
        <v>-991</v>
      </c>
    </row>
    <row r="56" spans="1:4" ht="12.75">
      <c r="A56" s="153" t="s">
        <v>129</v>
      </c>
      <c r="C56" s="77">
        <v>-3793</v>
      </c>
      <c r="D56" s="77">
        <v>0</v>
      </c>
    </row>
    <row r="57" spans="1:4" ht="12.75">
      <c r="A57" s="153" t="s">
        <v>128</v>
      </c>
      <c r="C57" s="77">
        <v>8100</v>
      </c>
      <c r="D57" s="77">
        <v>0</v>
      </c>
    </row>
    <row r="58" spans="1:4" ht="12.75">
      <c r="A58" s="153" t="s">
        <v>49</v>
      </c>
      <c r="C58" s="77">
        <v>-44</v>
      </c>
      <c r="D58" s="77">
        <v>-72</v>
      </c>
    </row>
    <row r="59" ht="7.5" customHeight="1">
      <c r="D59" s="89"/>
    </row>
    <row r="60" spans="1:4" ht="12.75">
      <c r="A60" s="152" t="s">
        <v>135</v>
      </c>
      <c r="C60" s="96">
        <f>SUM(C55:C58)</f>
        <v>4263</v>
      </c>
      <c r="D60" s="97">
        <f>SUM(D55:D59)</f>
        <v>-1063</v>
      </c>
    </row>
    <row r="61" ht="12.75">
      <c r="D61" s="89"/>
    </row>
    <row r="62" spans="1:4" ht="12.75">
      <c r="A62" s="153" t="s">
        <v>138</v>
      </c>
      <c r="C62" s="89">
        <f>C44+C51+C60</f>
        <v>1231</v>
      </c>
      <c r="D62" s="89">
        <f>D44+D51+D60</f>
        <v>4764</v>
      </c>
    </row>
    <row r="63" spans="1:4" ht="12.75">
      <c r="A63" s="153" t="s">
        <v>95</v>
      </c>
      <c r="C63" s="95">
        <v>4936</v>
      </c>
      <c r="D63" s="89">
        <v>244</v>
      </c>
    </row>
    <row r="64" spans="1:4" ht="12.75">
      <c r="A64" s="153" t="s">
        <v>50</v>
      </c>
      <c r="C64" s="95">
        <v>1</v>
      </c>
      <c r="D64" s="89">
        <v>-72</v>
      </c>
    </row>
    <row r="65" spans="1:4" s="33" customFormat="1" ht="13.5" thickBot="1">
      <c r="A65" s="152" t="s">
        <v>96</v>
      </c>
      <c r="C65" s="100">
        <f>SUM(C62:C64)</f>
        <v>6168</v>
      </c>
      <c r="D65" s="101">
        <f>SUM(D62:D64)</f>
        <v>4936</v>
      </c>
    </row>
    <row r="66" ht="13.5" thickTop="1">
      <c r="D66" s="82"/>
    </row>
    <row r="67" spans="1:4" ht="12.75">
      <c r="A67" s="152" t="s">
        <v>17</v>
      </c>
      <c r="C67" s="66"/>
      <c r="D67" s="82"/>
    </row>
    <row r="68" spans="3:4" ht="7.5" customHeight="1">
      <c r="C68" s="66"/>
      <c r="D68" s="82"/>
    </row>
    <row r="69" spans="1:4" ht="12.75">
      <c r="A69" s="153" t="s">
        <v>51</v>
      </c>
      <c r="C69" s="95">
        <v>3800</v>
      </c>
      <c r="D69" s="91">
        <v>2267</v>
      </c>
    </row>
    <row r="70" spans="1:4" ht="12.75">
      <c r="A70" s="153" t="s">
        <v>2</v>
      </c>
      <c r="C70" s="95">
        <v>2368</v>
      </c>
      <c r="D70" s="91">
        <v>2669</v>
      </c>
    </row>
    <row r="71" spans="1:4" s="33" customFormat="1" ht="13.5" thickBot="1">
      <c r="A71" s="152"/>
      <c r="C71" s="99">
        <f>SUM(C69:C70)</f>
        <v>6168</v>
      </c>
      <c r="D71" s="99">
        <f>SUM(D69:D70)</f>
        <v>4936</v>
      </c>
    </row>
    <row r="72" ht="13.5" thickTop="1">
      <c r="A72" s="157"/>
    </row>
    <row r="73" ht="12.75">
      <c r="A73" s="157" t="s">
        <v>35</v>
      </c>
    </row>
    <row r="74" ht="12.75">
      <c r="A74" s="157"/>
    </row>
    <row r="75" spans="1:2" ht="12.75">
      <c r="A75" s="157" t="s">
        <v>81</v>
      </c>
      <c r="B75" s="2" t="s">
        <v>111</v>
      </c>
    </row>
    <row r="76" spans="1:2" ht="12.75">
      <c r="A76" s="157"/>
      <c r="B76" s="26" t="s">
        <v>104</v>
      </c>
    </row>
    <row r="77" spans="1:2" ht="12.75">
      <c r="A77" s="157"/>
      <c r="B77" s="26" t="s">
        <v>105</v>
      </c>
    </row>
    <row r="78" ht="12.75">
      <c r="A78" s="157"/>
    </row>
    <row r="79" spans="1:4" ht="12.75" customHeight="1">
      <c r="A79" s="163"/>
      <c r="B79" s="142"/>
      <c r="C79" s="85"/>
      <c r="D79" s="86"/>
    </row>
    <row r="80" spans="1:4" s="58" customFormat="1" ht="12.75" customHeight="1">
      <c r="A80" s="163"/>
      <c r="B80" s="142"/>
      <c r="C80" s="84"/>
      <c r="D80" s="102"/>
    </row>
    <row r="81" spans="1:4" ht="12.75">
      <c r="A81" s="164"/>
      <c r="B81" s="143"/>
      <c r="C81" s="85"/>
      <c r="D81" s="86"/>
    </row>
  </sheetData>
  <sheetProtection/>
  <printOptions horizontalCentered="1"/>
  <pageMargins left="0.3937007874015748" right="0" top="0.4330708661417323" bottom="0.5118110236220472" header="0.2362204724409449" footer="0.2362204724409449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D2WB42S</cp:lastModifiedBy>
  <cp:lastPrinted>2011-08-03T02:40:34Z</cp:lastPrinted>
  <dcterms:created xsi:type="dcterms:W3CDTF">2004-01-05T07:41:54Z</dcterms:created>
  <dcterms:modified xsi:type="dcterms:W3CDTF">2011-08-05T03:34:26Z</dcterms:modified>
  <cp:category/>
  <cp:version/>
  <cp:contentType/>
  <cp:contentStatus/>
</cp:coreProperties>
</file>